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\THCS Tan Thuan\THỜI KHOA BIEU\22-23\"/>
    </mc:Choice>
  </mc:AlternateContent>
  <bookViews>
    <workbookView xWindow="0" yWindow="0" windowWidth="20490" windowHeight="7635"/>
  </bookViews>
  <sheets>
    <sheet name="TKB 12-9 ( CHINH)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2" l="1"/>
  <c r="R27" i="2"/>
  <c r="J29" i="2"/>
  <c r="J28" i="2"/>
  <c r="D13" i="2"/>
  <c r="P29" i="2"/>
  <c r="X19" i="2"/>
  <c r="J18" i="2"/>
  <c r="J16" i="2"/>
  <c r="J15" i="2"/>
  <c r="X13" i="2"/>
  <c r="X11" i="2"/>
  <c r="R11" i="2"/>
  <c r="X8" i="2"/>
  <c r="H8" i="2" l="1"/>
  <c r="X18" i="2"/>
  <c r="X29" i="2"/>
  <c r="V27" i="2" l="1"/>
  <c r="V25" i="2"/>
  <c r="F31" i="2" l="1"/>
  <c r="F29" i="2"/>
  <c r="V32" i="2" l="1"/>
  <c r="X17" i="2" l="1"/>
  <c r="V18" i="2"/>
  <c r="V17" i="2"/>
  <c r="J17" i="2"/>
  <c r="J34" i="2" l="1"/>
  <c r="J23" i="2"/>
  <c r="J22" i="2"/>
  <c r="J21" i="2"/>
  <c r="J20" i="2"/>
  <c r="J11" i="2"/>
  <c r="J10" i="2"/>
  <c r="J7" i="2"/>
  <c r="J6" i="2"/>
  <c r="F33" i="2"/>
  <c r="F32" i="2"/>
  <c r="F30" i="2"/>
  <c r="F28" i="2"/>
  <c r="F26" i="2"/>
  <c r="F25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L31" i="2" l="1"/>
  <c r="L33" i="2"/>
  <c r="L26" i="2" l="1"/>
  <c r="R16" i="2"/>
  <c r="L18" i="2"/>
  <c r="L9" i="2"/>
  <c r="L8" i="2"/>
  <c r="T34" i="2" l="1"/>
  <c r="R34" i="2"/>
  <c r="P34" i="2"/>
  <c r="N34" i="2"/>
  <c r="L34" i="2"/>
  <c r="D34" i="2"/>
  <c r="T33" i="2"/>
  <c r="R33" i="2"/>
  <c r="P33" i="2"/>
  <c r="N33" i="2"/>
  <c r="H33" i="2"/>
  <c r="D33" i="2"/>
  <c r="X32" i="2"/>
  <c r="T32" i="2"/>
  <c r="R32" i="2"/>
  <c r="P32" i="2"/>
  <c r="N32" i="2"/>
  <c r="L32" i="2"/>
  <c r="H32" i="2"/>
  <c r="D32" i="2"/>
  <c r="V31" i="2"/>
  <c r="T31" i="2"/>
  <c r="R31" i="2"/>
  <c r="P31" i="2"/>
  <c r="N31" i="2"/>
  <c r="H31" i="2"/>
  <c r="D31" i="2"/>
  <c r="X30" i="2"/>
  <c r="V30" i="2"/>
  <c r="T30" i="2"/>
  <c r="R30" i="2"/>
  <c r="P30" i="2"/>
  <c r="N30" i="2"/>
  <c r="L30" i="2"/>
  <c r="H10" i="2"/>
  <c r="D30" i="2"/>
  <c r="V29" i="2"/>
  <c r="T29" i="2"/>
  <c r="H29" i="2"/>
  <c r="D29" i="2"/>
  <c r="X28" i="2"/>
  <c r="V28" i="2"/>
  <c r="T28" i="2"/>
  <c r="R28" i="2"/>
  <c r="P28" i="2"/>
  <c r="N28" i="2"/>
  <c r="L28" i="2"/>
  <c r="H28" i="2"/>
  <c r="X27" i="2"/>
  <c r="T27" i="2"/>
  <c r="P27" i="2"/>
  <c r="N27" i="2"/>
  <c r="L27" i="2"/>
  <c r="H27" i="2"/>
  <c r="X26" i="2"/>
  <c r="V26" i="2"/>
  <c r="T26" i="2"/>
  <c r="R26" i="2"/>
  <c r="P26" i="2"/>
  <c r="N26" i="2"/>
  <c r="H26" i="2"/>
  <c r="D26" i="2"/>
  <c r="X25" i="2"/>
  <c r="T25" i="2"/>
  <c r="R25" i="2"/>
  <c r="P25" i="2"/>
  <c r="N25" i="2"/>
  <c r="L25" i="2"/>
  <c r="H25" i="2"/>
  <c r="D25" i="2"/>
  <c r="X24" i="2"/>
  <c r="V24" i="2"/>
  <c r="T24" i="2"/>
  <c r="R24" i="2"/>
  <c r="H24" i="2"/>
  <c r="X23" i="2"/>
  <c r="V23" i="2"/>
  <c r="T23" i="2"/>
  <c r="R23" i="2"/>
  <c r="P23" i="2"/>
  <c r="N23" i="2"/>
  <c r="H23" i="2"/>
  <c r="D23" i="2"/>
  <c r="X22" i="2"/>
  <c r="V22" i="2"/>
  <c r="T22" i="2"/>
  <c r="P22" i="2"/>
  <c r="N22" i="2"/>
  <c r="L22" i="2"/>
  <c r="H22" i="2"/>
  <c r="D22" i="2"/>
  <c r="X21" i="2"/>
  <c r="V21" i="2"/>
  <c r="T21" i="2"/>
  <c r="R21" i="2"/>
  <c r="P21" i="2"/>
  <c r="N21" i="2"/>
  <c r="L21" i="2"/>
  <c r="H21" i="2"/>
  <c r="D21" i="2"/>
  <c r="X20" i="2"/>
  <c r="V20" i="2"/>
  <c r="T20" i="2"/>
  <c r="R20" i="2"/>
  <c r="P20" i="2"/>
  <c r="N20" i="2"/>
  <c r="L20" i="2"/>
  <c r="H20" i="2"/>
  <c r="D20" i="2"/>
  <c r="V19" i="2"/>
  <c r="T19" i="2"/>
  <c r="R19" i="2"/>
  <c r="N19" i="2"/>
  <c r="H19" i="2"/>
  <c r="D19" i="2"/>
  <c r="T18" i="2"/>
  <c r="R18" i="2"/>
  <c r="P18" i="2"/>
  <c r="N18" i="2"/>
  <c r="H18" i="2"/>
  <c r="T17" i="2"/>
  <c r="P17" i="2"/>
  <c r="N17" i="2"/>
  <c r="L17" i="2"/>
  <c r="H17" i="2"/>
  <c r="V16" i="2"/>
  <c r="T16" i="2"/>
  <c r="R17" i="2"/>
  <c r="P16" i="2"/>
  <c r="N16" i="2"/>
  <c r="L16" i="2"/>
  <c r="H16" i="2"/>
  <c r="D16" i="2"/>
  <c r="X15" i="2"/>
  <c r="V15" i="2"/>
  <c r="R15" i="2"/>
  <c r="P15" i="2"/>
  <c r="N15" i="2"/>
  <c r="L15" i="2"/>
  <c r="H15" i="2"/>
  <c r="D15" i="2"/>
  <c r="X14" i="2"/>
  <c r="V14" i="2"/>
  <c r="R14" i="2"/>
  <c r="P14" i="2"/>
  <c r="N14" i="2"/>
  <c r="L14" i="2"/>
  <c r="H14" i="2"/>
  <c r="D14" i="2"/>
  <c r="V13" i="2"/>
  <c r="T13" i="2"/>
  <c r="R13" i="2"/>
  <c r="P13" i="2"/>
  <c r="N13" i="2"/>
  <c r="H13" i="2"/>
  <c r="X12" i="2"/>
  <c r="V12" i="2"/>
  <c r="T12" i="2"/>
  <c r="R12" i="2"/>
  <c r="P12" i="2"/>
  <c r="N12" i="2"/>
  <c r="H12" i="2"/>
  <c r="D12" i="2"/>
  <c r="V11" i="2"/>
  <c r="T11" i="2"/>
  <c r="P11" i="2"/>
  <c r="N11" i="2"/>
  <c r="L11" i="2"/>
  <c r="H11" i="2"/>
  <c r="D11" i="2"/>
  <c r="X10" i="2"/>
  <c r="V10" i="2"/>
  <c r="T10" i="2"/>
  <c r="R10" i="2"/>
  <c r="P10" i="2"/>
  <c r="N10" i="2"/>
  <c r="L10" i="2"/>
  <c r="D10" i="2"/>
  <c r="X9" i="2"/>
  <c r="V9" i="2"/>
  <c r="T9" i="2"/>
  <c r="P9" i="2"/>
  <c r="N9" i="2"/>
  <c r="L6" i="2"/>
  <c r="H9" i="2"/>
  <c r="D9" i="2"/>
  <c r="V8" i="2"/>
  <c r="T8" i="2"/>
  <c r="P8" i="2"/>
  <c r="N8" i="2"/>
  <c r="D8" i="2"/>
  <c r="X7" i="2"/>
  <c r="V7" i="2"/>
  <c r="T7" i="2"/>
  <c r="R7" i="2"/>
  <c r="P7" i="2"/>
  <c r="N7" i="2"/>
  <c r="L7" i="2"/>
  <c r="H7" i="2"/>
  <c r="D7" i="2"/>
  <c r="V6" i="2"/>
  <c r="T6" i="2"/>
  <c r="P6" i="2"/>
  <c r="N6" i="2"/>
  <c r="H6" i="2"/>
  <c r="X5" i="2"/>
  <c r="V5" i="2"/>
  <c r="T5" i="2"/>
  <c r="R5" i="2"/>
  <c r="P5" i="2"/>
  <c r="N5" i="2"/>
  <c r="L5" i="2"/>
  <c r="H5" i="2"/>
  <c r="D5" i="2"/>
</calcChain>
</file>

<file path=xl/sharedStrings.xml><?xml version="1.0" encoding="utf-8"?>
<sst xmlns="http://schemas.openxmlformats.org/spreadsheetml/2006/main" count="376" uniqueCount="61">
  <si>
    <t xml:space="preserve">Thứ </t>
  </si>
  <si>
    <t>Tiết</t>
  </si>
  <si>
    <t>N.VĂN</t>
  </si>
  <si>
    <t>SHDC</t>
  </si>
  <si>
    <t>TOÁN</t>
  </si>
  <si>
    <t>LS-ĐL</t>
  </si>
  <si>
    <t>LÝ</t>
  </si>
  <si>
    <t>SINH</t>
  </si>
  <si>
    <t>Khiêm</t>
  </si>
  <si>
    <t>SỬ</t>
  </si>
  <si>
    <t>GDCD</t>
  </si>
  <si>
    <t>C.NGHỆ</t>
  </si>
  <si>
    <t>KHTN</t>
  </si>
  <si>
    <t>NHẠC</t>
  </si>
  <si>
    <t>Giang</t>
  </si>
  <si>
    <t>A.VĂN</t>
  </si>
  <si>
    <t>MT</t>
  </si>
  <si>
    <t>HÓA</t>
  </si>
  <si>
    <t>GDĐP</t>
  </si>
  <si>
    <t>ĐỊA</t>
  </si>
  <si>
    <t xml:space="preserve"> </t>
  </si>
  <si>
    <t>SHL</t>
  </si>
  <si>
    <t>LỚP 6/C</t>
  </si>
  <si>
    <t>LỚP 9/B</t>
  </si>
  <si>
    <t>LỚP 6/B</t>
  </si>
  <si>
    <t>LỚP 7/B</t>
  </si>
  <si>
    <t>LỚP 8/C</t>
  </si>
  <si>
    <t>LỚP 8/D</t>
  </si>
  <si>
    <t>LỚP 8/A( 8000)</t>
  </si>
  <si>
    <t>LỚP 8/B(8000)</t>
  </si>
  <si>
    <t>LỚP 9/A(8000)</t>
  </si>
  <si>
    <t>LỚP 7/A( Chiều 8000)</t>
  </si>
  <si>
    <t>TRƯỜNG TH &amp;THCS TÂN THUẬN 1</t>
  </si>
  <si>
    <t>PHÒNG GD&amp;ĐT VĨNH THUẬN</t>
  </si>
  <si>
    <t>Ghi chú: khối lớp:  6A,7A điểm 8000 học chiều.</t>
  </si>
  <si>
    <t>LỚP 6/A( Chiêù 8000)</t>
  </si>
  <si>
    <t>Bảo</t>
  </si>
  <si>
    <t>Thúy</t>
  </si>
  <si>
    <t>Toàn</t>
  </si>
  <si>
    <t>Khải</t>
  </si>
  <si>
    <t>Giờ ra chơi 30 phút, để GV chuyển điểm</t>
  </si>
  <si>
    <t>Trang</t>
  </si>
  <si>
    <t>Quyên</t>
  </si>
  <si>
    <t>Diễm</t>
  </si>
  <si>
    <t>Phương</t>
  </si>
  <si>
    <t>Sấm</t>
  </si>
  <si>
    <t>Vị</t>
  </si>
  <si>
    <t>sử</t>
  </si>
  <si>
    <t>Lập</t>
  </si>
  <si>
    <t xml:space="preserve">                KT. HIỆU TRƯỞNG</t>
  </si>
  <si>
    <t xml:space="preserve">                PHÓ HIỆU TRƯỞNG</t>
  </si>
  <si>
    <t>ThÚY</t>
  </si>
  <si>
    <t>Việt</t>
  </si>
  <si>
    <t>Sáu</t>
  </si>
  <si>
    <t>LY</t>
  </si>
  <si>
    <t>Sâm</t>
  </si>
  <si>
    <t>Băng</t>
  </si>
  <si>
    <t>THỜI KHÓA BIỂU 2022-2023 ( Lần 3)</t>
  </si>
  <si>
    <t>Áp dụng từ ngày 12/09/2022</t>
  </si>
  <si>
    <t>Tân Thuận, ngày 10 tháng  09 năm  2022</t>
  </si>
  <si>
    <t xml:space="preserve">             Võ Văn 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</si>
</sst>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Times New Roman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5"/>
      <name val="Arial"/>
      <family val="2"/>
    </font>
    <font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2"/>
    </font>
    <font>
      <b/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8"/>
      <color theme="4"/>
      <name val="Arial"/>
      <family val="2"/>
    </font>
    <font>
      <sz val="12"/>
      <color theme="5"/>
      <name val="Times New Roman"/>
      <family val="2"/>
    </font>
    <font>
      <sz val="8"/>
      <color theme="4"/>
      <name val="Arial"/>
      <family val="2"/>
    </font>
    <font>
      <sz val="12"/>
      <color theme="4"/>
      <name val="Times New Roman"/>
      <family val="2"/>
    </font>
    <font>
      <i/>
      <sz val="12"/>
      <color theme="1"/>
      <name val="Times New Roman"/>
      <family val="1"/>
    </font>
    <font>
      <sz val="8"/>
      <color theme="5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/>
    <xf numFmtId="0" fontId="10" fillId="0" borderId="0" xfId="0" applyFont="1"/>
    <xf numFmtId="0" fontId="4" fillId="6" borderId="4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12" fillId="0" borderId="0" xfId="0" applyFont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14" fillId="4" borderId="4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4" borderId="8" xfId="0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3" fillId="8" borderId="8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7" borderId="6" xfId="0" applyFont="1" applyFill="1" applyBorder="1" applyAlignment="1"/>
    <xf numFmtId="0" fontId="13" fillId="7" borderId="0" xfId="0" applyFont="1" applyFill="1" applyAlignment="1"/>
    <xf numFmtId="0" fontId="4" fillId="4" borderId="4" xfId="0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3" fillId="8" borderId="13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 wrapText="1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3" fillId="8" borderId="14" xfId="0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/>
    <xf numFmtId="0" fontId="17" fillId="4" borderId="0" xfId="0" applyFont="1" applyFill="1" applyBorder="1"/>
    <xf numFmtId="0" fontId="7" fillId="4" borderId="15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19" fillId="8" borderId="3" xfId="0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6" fillId="4" borderId="14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22" xfId="0" applyFont="1" applyFill="1" applyBorder="1" applyAlignment="1" applyProtection="1">
      <alignment horizontal="center" vertical="center" wrapText="1"/>
      <protection hidden="1"/>
    </xf>
    <xf numFmtId="0" fontId="2" fillId="8" borderId="22" xfId="0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center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0" fillId="6" borderId="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20" fillId="4" borderId="6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_S%20(%2022-23%20(11%20lop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M"/>
      <sheetName val="XEP TKB"/>
      <sheetName val="KIEM TRA"/>
      <sheetName val="TKB TIN-TD"/>
      <sheetName val="TKB LOP"/>
      <sheetName val="TKB GV"/>
      <sheetName val="IN TKB TOAN TRUONG"/>
      <sheetName val="HUONG DAN SU DUNG"/>
    </sheetNames>
    <sheetDataSet>
      <sheetData sheetId="0">
        <row r="7">
          <cell r="B7" t="str">
            <v>SHDC</v>
          </cell>
          <cell r="C7" t="str">
            <v>Trang</v>
          </cell>
          <cell r="D7" t="str">
            <v>Quyên</v>
          </cell>
          <cell r="E7" t="str">
            <v>Bình</v>
          </cell>
          <cell r="F7" t="str">
            <v>Lăm</v>
          </cell>
          <cell r="G7" t="str">
            <v>Thứ</v>
          </cell>
          <cell r="H7" t="str">
            <v>Diễm</v>
          </cell>
          <cell r="I7" t="str">
            <v>Giang</v>
          </cell>
          <cell r="J7" t="str">
            <v>Bằng</v>
          </cell>
          <cell r="K7" t="str">
            <v>Sáu</v>
          </cell>
          <cell r="L7" t="str">
            <v>Khiêm</v>
          </cell>
          <cell r="M7" t="str">
            <v>Nhi</v>
          </cell>
        </row>
        <row r="8">
          <cell r="B8" t="str">
            <v>TOÁN</v>
          </cell>
          <cell r="C8" t="str">
            <v>Sấm</v>
          </cell>
          <cell r="D8" t="str">
            <v>Sấm</v>
          </cell>
          <cell r="E8" t="str">
            <v>Lăm</v>
          </cell>
          <cell r="F8" t="str">
            <v>Lăm</v>
          </cell>
          <cell r="G8" t="str">
            <v>CTrang</v>
          </cell>
          <cell r="H8" t="str">
            <v>Phương</v>
          </cell>
          <cell r="I8" t="str">
            <v>Phương</v>
          </cell>
          <cell r="J8" t="str">
            <v>Phương</v>
          </cell>
          <cell r="K8" t="str">
            <v>C Trang</v>
          </cell>
          <cell r="L8" t="str">
            <v>C Trang</v>
          </cell>
          <cell r="M8" t="str">
            <v>Sấm</v>
          </cell>
        </row>
        <row r="9">
          <cell r="B9" t="str">
            <v>LÝ</v>
          </cell>
          <cell r="G9" t="str">
            <v>Sấm</v>
          </cell>
          <cell r="H9" t="str">
            <v>Sấm</v>
          </cell>
          <cell r="I9" t="str">
            <v>Sấm</v>
          </cell>
          <cell r="J9" t="str">
            <v>Sấm</v>
          </cell>
          <cell r="K9" t="str">
            <v>Diễm</v>
          </cell>
          <cell r="L9" t="str">
            <v>Diễm</v>
          </cell>
        </row>
        <row r="10">
          <cell r="B10" t="str">
            <v>HÓA</v>
          </cell>
          <cell r="G10" t="str">
            <v>Bảo</v>
          </cell>
          <cell r="H10" t="str">
            <v>Bảo</v>
          </cell>
          <cell r="I10" t="str">
            <v>Bảo</v>
          </cell>
          <cell r="J10" t="str">
            <v>Bảo</v>
          </cell>
          <cell r="K10" t="str">
            <v>Bảo</v>
          </cell>
          <cell r="L10" t="str">
            <v>Bảo</v>
          </cell>
        </row>
        <row r="11">
          <cell r="B11" t="str">
            <v>SINH</v>
          </cell>
          <cell r="G11" t="str">
            <v>Khiêm</v>
          </cell>
          <cell r="H11" t="str">
            <v>Khiêm</v>
          </cell>
          <cell r="I11" t="str">
            <v>Khiêm</v>
          </cell>
          <cell r="J11" t="str">
            <v>Khiêm</v>
          </cell>
          <cell r="K11" t="str">
            <v>Khiêm</v>
          </cell>
          <cell r="L11" t="str">
            <v>Khiêm</v>
          </cell>
        </row>
        <row r="12">
          <cell r="B12" t="str">
            <v>N.VĂN</v>
          </cell>
          <cell r="C12" t="str">
            <v>Trang</v>
          </cell>
          <cell r="D12" t="str">
            <v>Trang</v>
          </cell>
          <cell r="E12" t="str">
            <v>Bình</v>
          </cell>
          <cell r="F12" t="str">
            <v>Bình</v>
          </cell>
          <cell r="G12" t="str">
            <v>Thứ</v>
          </cell>
          <cell r="H12" t="str">
            <v>Thứ</v>
          </cell>
          <cell r="I12" t="str">
            <v>Giang</v>
          </cell>
          <cell r="J12" t="str">
            <v>Giang</v>
          </cell>
          <cell r="K12" t="str">
            <v>Sáu</v>
          </cell>
          <cell r="L12" t="str">
            <v>Sáu</v>
          </cell>
          <cell r="M12" t="str">
            <v>Trang</v>
          </cell>
        </row>
        <row r="13">
          <cell r="B13" t="str">
            <v>SỬ</v>
          </cell>
          <cell r="G13" t="str">
            <v>Khải</v>
          </cell>
          <cell r="H13" t="str">
            <v>Khải</v>
          </cell>
          <cell r="I13" t="str">
            <v>Thúy</v>
          </cell>
          <cell r="J13" t="str">
            <v>Thúy</v>
          </cell>
          <cell r="K13" t="str">
            <v>Thúy</v>
          </cell>
          <cell r="L13" t="str">
            <v>Thúy</v>
          </cell>
        </row>
        <row r="14">
          <cell r="B14" t="str">
            <v>ĐỊA</v>
          </cell>
          <cell r="G14" t="str">
            <v>Khải</v>
          </cell>
          <cell r="H14" t="str">
            <v>Khải</v>
          </cell>
          <cell r="I14" t="str">
            <v>Khải</v>
          </cell>
          <cell r="J14" t="str">
            <v>Khải</v>
          </cell>
          <cell r="K14" t="str">
            <v>Khải</v>
          </cell>
          <cell r="L14" t="str">
            <v>Khải</v>
          </cell>
        </row>
        <row r="15">
          <cell r="B15" t="str">
            <v>GDCD</v>
          </cell>
          <cell r="C15" t="str">
            <v>Lập</v>
          </cell>
          <cell r="D15" t="str">
            <v>Lập</v>
          </cell>
          <cell r="E15" t="str">
            <v>Bình</v>
          </cell>
          <cell r="F15" t="str">
            <v>Bình</v>
          </cell>
          <cell r="G15" t="str">
            <v>Vị</v>
          </cell>
          <cell r="H15" t="str">
            <v>Vị</v>
          </cell>
          <cell r="I15" t="str">
            <v>Vị</v>
          </cell>
          <cell r="J15" t="str">
            <v>Vị</v>
          </cell>
          <cell r="K15" t="str">
            <v>Vị</v>
          </cell>
          <cell r="L15" t="str">
            <v>Vị</v>
          </cell>
          <cell r="M15" t="str">
            <v>Lập</v>
          </cell>
        </row>
        <row r="16">
          <cell r="B16" t="str">
            <v>C.NGHỆ</v>
          </cell>
          <cell r="C16" t="str">
            <v>Diễm</v>
          </cell>
          <cell r="D16" t="str">
            <v>Quyên</v>
          </cell>
          <cell r="E16" t="str">
            <v>Diễm</v>
          </cell>
          <cell r="F16" t="str">
            <v>Diễm</v>
          </cell>
          <cell r="G16" t="str">
            <v>Diễm</v>
          </cell>
          <cell r="H16" t="str">
            <v>Diễm</v>
          </cell>
          <cell r="I16" t="str">
            <v>Lăm</v>
          </cell>
          <cell r="J16" t="str">
            <v>Lăm</v>
          </cell>
          <cell r="K16" t="str">
            <v>Diễm</v>
          </cell>
          <cell r="L16" t="str">
            <v>Diễm</v>
          </cell>
          <cell r="M16" t="str">
            <v>Diễm</v>
          </cell>
        </row>
        <row r="17">
          <cell r="B17" t="str">
            <v>MT</v>
          </cell>
          <cell r="C17" t="str">
            <v>Nhã</v>
          </cell>
          <cell r="D17" t="str">
            <v>Nhã</v>
          </cell>
          <cell r="E17" t="str">
            <v>Nhã</v>
          </cell>
          <cell r="F17" t="str">
            <v>Nhã</v>
          </cell>
          <cell r="G17" t="str">
            <v>Nhã</v>
          </cell>
          <cell r="H17" t="str">
            <v>Nhã</v>
          </cell>
          <cell r="I17" t="str">
            <v>Nhã</v>
          </cell>
          <cell r="J17" t="str">
            <v>Nhã</v>
          </cell>
          <cell r="K17" t="str">
            <v>Nhã</v>
          </cell>
          <cell r="L17" t="str">
            <v>Nhã</v>
          </cell>
          <cell r="M17" t="str">
            <v>Nhã</v>
          </cell>
        </row>
        <row r="18">
          <cell r="B18" t="str">
            <v>NHẠC</v>
          </cell>
          <cell r="C18" t="str">
            <v>Bằng</v>
          </cell>
          <cell r="D18" t="str">
            <v>Bằng</v>
          </cell>
          <cell r="E18" t="str">
            <v>Bằng</v>
          </cell>
          <cell r="F18" t="str">
            <v>Bằng</v>
          </cell>
          <cell r="G18" t="str">
            <v>Bằng</v>
          </cell>
          <cell r="H18" t="str">
            <v>Bằng</v>
          </cell>
          <cell r="I18" t="str">
            <v>Bằng</v>
          </cell>
          <cell r="J18" t="str">
            <v>Bằng</v>
          </cell>
          <cell r="K18" t="str">
            <v>Bằng</v>
          </cell>
          <cell r="L18" t="str">
            <v>Bằng</v>
          </cell>
          <cell r="M18" t="str">
            <v>Bằng</v>
          </cell>
        </row>
        <row r="19">
          <cell r="B19" t="str">
            <v>A.VĂN</v>
          </cell>
          <cell r="C19" t="str">
            <v>Thanh</v>
          </cell>
          <cell r="D19" t="str">
            <v>Thanh</v>
          </cell>
          <cell r="E19" t="str">
            <v>Thanh</v>
          </cell>
          <cell r="F19" t="str">
            <v>Thanh</v>
          </cell>
          <cell r="G19" t="str">
            <v>Tiệp</v>
          </cell>
          <cell r="H19" t="str">
            <v>Tiệp</v>
          </cell>
          <cell r="I19" t="str">
            <v>Tiệp</v>
          </cell>
          <cell r="J19" t="str">
            <v>Tiệp</v>
          </cell>
          <cell r="K19" t="str">
            <v>Tuyền</v>
          </cell>
          <cell r="L19" t="str">
            <v>Tuyền</v>
          </cell>
          <cell r="M19" t="str">
            <v>Tuyền</v>
          </cell>
        </row>
        <row r="20">
          <cell r="B20" t="str">
            <v>TD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>Nghiệp</v>
          </cell>
          <cell r="H20" t="str">
            <v>Nghiệp</v>
          </cell>
          <cell r="I20" t="str">
            <v>Của</v>
          </cell>
          <cell r="J20" t="str">
            <v>Của</v>
          </cell>
          <cell r="K20" t="str">
            <v>Của</v>
          </cell>
          <cell r="L20" t="str">
            <v>Của</v>
          </cell>
          <cell r="M20" t="str">
            <v/>
          </cell>
        </row>
        <row r="21">
          <cell r="B21" t="str">
            <v>GDĐP</v>
          </cell>
          <cell r="C21" t="str">
            <v>Việt</v>
          </cell>
          <cell r="D21" t="str">
            <v>Việt</v>
          </cell>
          <cell r="E21" t="str">
            <v>Việt</v>
          </cell>
          <cell r="F21" t="str">
            <v>Việt</v>
          </cell>
          <cell r="M21" t="str">
            <v>Việt</v>
          </cell>
        </row>
        <row r="22">
          <cell r="B22" t="str">
            <v>KHTN</v>
          </cell>
          <cell r="C22" t="str">
            <v>Bảo</v>
          </cell>
          <cell r="D22" t="str">
            <v>Quyên</v>
          </cell>
          <cell r="E22" t="str">
            <v>Quyên</v>
          </cell>
          <cell r="F22" t="str">
            <v>Quyên</v>
          </cell>
          <cell r="M22" t="str">
            <v>Khiêm</v>
          </cell>
        </row>
        <row r="23">
          <cell r="B23" t="str">
            <v>LS-ĐL</v>
          </cell>
          <cell r="C23" t="str">
            <v>Toàn</v>
          </cell>
          <cell r="D23" t="str">
            <v>Khải</v>
          </cell>
          <cell r="E23" t="str">
            <v>Thúy</v>
          </cell>
          <cell r="F23" t="str">
            <v>Thúy</v>
          </cell>
          <cell r="M23" t="str">
            <v>Toàn</v>
          </cell>
        </row>
        <row r="24">
          <cell r="B24" t="str">
            <v>GDTC</v>
          </cell>
          <cell r="C24" t="str">
            <v>Của</v>
          </cell>
          <cell r="D24" t="str">
            <v>Của</v>
          </cell>
          <cell r="E24" t="str">
            <v>Của</v>
          </cell>
          <cell r="F24" t="str">
            <v>Của</v>
          </cell>
          <cell r="M24" t="str">
            <v>Của</v>
          </cell>
        </row>
        <row r="25">
          <cell r="B25" t="str">
            <v>Tin</v>
          </cell>
          <cell r="C25" t="str">
            <v>Nhi</v>
          </cell>
          <cell r="D25" t="str">
            <v>Nhi</v>
          </cell>
          <cell r="E25" t="str">
            <v>Nhi</v>
          </cell>
          <cell r="F25" t="str">
            <v>Nhi</v>
          </cell>
          <cell r="G25" t="str">
            <v>Muội</v>
          </cell>
          <cell r="H25" t="str">
            <v>Muội</v>
          </cell>
          <cell r="I25" t="str">
            <v>Muội</v>
          </cell>
          <cell r="J25" t="str">
            <v>Muội</v>
          </cell>
          <cell r="K25" t="str">
            <v>Muội</v>
          </cell>
          <cell r="L25" t="str">
            <v>Muội</v>
          </cell>
          <cell r="M25" t="str">
            <v>Nhi</v>
          </cell>
        </row>
        <row r="26">
          <cell r="B26" t="str">
            <v>SHL</v>
          </cell>
          <cell r="C26" t="str">
            <v>Trang</v>
          </cell>
          <cell r="D26" t="str">
            <v>Quyên</v>
          </cell>
          <cell r="E26" t="str">
            <v>Bình</v>
          </cell>
          <cell r="F26" t="str">
            <v>Lăm</v>
          </cell>
          <cell r="G26" t="str">
            <v>Thứ</v>
          </cell>
          <cell r="H26" t="str">
            <v>Diễm</v>
          </cell>
          <cell r="I26" t="str">
            <v>Giang</v>
          </cell>
          <cell r="J26" t="str">
            <v>Bằng</v>
          </cell>
          <cell r="K26" t="str">
            <v>Sáu</v>
          </cell>
          <cell r="L26" t="str">
            <v>Khiêm</v>
          </cell>
          <cell r="M26" t="str">
            <v>Nhi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4" workbookViewId="0">
      <selection activeCell="Z36" sqref="Z36"/>
    </sheetView>
  </sheetViews>
  <sheetFormatPr defaultRowHeight="15.75" x14ac:dyDescent="0.25"/>
  <cols>
    <col min="1" max="1" width="2.375" customWidth="1"/>
    <col min="2" max="2" width="3.25" customWidth="1"/>
    <col min="3" max="3" width="5.5" customWidth="1"/>
    <col min="4" max="6" width="5.375" customWidth="1"/>
    <col min="7" max="7" width="5.5" customWidth="1"/>
    <col min="8" max="9" width="5.375" customWidth="1"/>
    <col min="10" max="10" width="5.875" customWidth="1"/>
    <col min="11" max="11" width="5.75" customWidth="1"/>
    <col min="12" max="12" width="5.125" customWidth="1"/>
    <col min="13" max="13" width="5.5" customWidth="1"/>
    <col min="14" max="14" width="5.375" customWidth="1"/>
    <col min="15" max="15" width="5.125" customWidth="1"/>
    <col min="16" max="16" width="5.625" customWidth="1"/>
    <col min="17" max="18" width="5.875" customWidth="1"/>
    <col min="19" max="19" width="5.375" customWidth="1"/>
    <col min="20" max="20" width="5.625" customWidth="1"/>
    <col min="21" max="21" width="6" customWidth="1"/>
    <col min="22" max="22" width="5.75" customWidth="1"/>
    <col min="23" max="23" width="5.25" customWidth="1"/>
    <col min="24" max="24" width="5.625" customWidth="1"/>
    <col min="26" max="26" width="9.75" customWidth="1"/>
  </cols>
  <sheetData>
    <row r="1" spans="1:28" ht="18.75" x14ac:dyDescent="0.3">
      <c r="A1" s="125" t="s">
        <v>33</v>
      </c>
      <c r="B1" s="125"/>
      <c r="C1" s="125"/>
      <c r="D1" s="125"/>
      <c r="E1" s="125"/>
      <c r="F1" s="125"/>
      <c r="G1" s="125"/>
      <c r="H1" s="125"/>
      <c r="I1" s="125"/>
    </row>
    <row r="2" spans="1:28" ht="15" customHeight="1" x14ac:dyDescent="0.3">
      <c r="A2" s="6" t="s">
        <v>32</v>
      </c>
      <c r="B2" s="6"/>
      <c r="C2" s="6"/>
      <c r="D2" s="6"/>
      <c r="E2" s="6"/>
      <c r="F2" s="6"/>
      <c r="G2" s="6"/>
      <c r="H2" s="6"/>
      <c r="I2" s="6"/>
    </row>
    <row r="3" spans="1:28" ht="21" thickBot="1" x14ac:dyDescent="0.3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8" ht="27" customHeight="1" thickTop="1" x14ac:dyDescent="0.25">
      <c r="A4" s="1" t="s">
        <v>0</v>
      </c>
      <c r="B4" s="2" t="s">
        <v>1</v>
      </c>
      <c r="C4" s="127" t="s">
        <v>35</v>
      </c>
      <c r="D4" s="127"/>
      <c r="E4" s="127" t="s">
        <v>31</v>
      </c>
      <c r="F4" s="127"/>
      <c r="G4" s="111" t="s">
        <v>24</v>
      </c>
      <c r="H4" s="111"/>
      <c r="I4" s="111" t="s">
        <v>22</v>
      </c>
      <c r="J4" s="111"/>
      <c r="K4" s="111" t="s">
        <v>25</v>
      </c>
      <c r="L4" s="111"/>
      <c r="M4" s="110" t="s">
        <v>28</v>
      </c>
      <c r="N4" s="110"/>
      <c r="O4" s="110" t="s">
        <v>29</v>
      </c>
      <c r="P4" s="110"/>
      <c r="Q4" s="111" t="s">
        <v>26</v>
      </c>
      <c r="R4" s="111"/>
      <c r="S4" s="111" t="s">
        <v>27</v>
      </c>
      <c r="T4" s="111"/>
      <c r="U4" s="110" t="s">
        <v>30</v>
      </c>
      <c r="V4" s="110"/>
      <c r="W4" s="111" t="s">
        <v>23</v>
      </c>
      <c r="X4" s="111"/>
    </row>
    <row r="5" spans="1:28" x14ac:dyDescent="0.25">
      <c r="A5" s="11"/>
      <c r="B5" s="14">
        <v>1</v>
      </c>
      <c r="C5" s="85" t="s">
        <v>13</v>
      </c>
      <c r="D5" s="86" t="str">
        <f>IF(C5="","",VLOOKUP(C5,[1]PCCM!$B$7:$V$26,2,0))</f>
        <v>Bằng</v>
      </c>
      <c r="E5" s="36" t="s">
        <v>4</v>
      </c>
      <c r="F5" s="37" t="str">
        <f>IF(E5="","",VLOOKUP(E5,[1]PCCM!$B$7:$V$26,4,0))</f>
        <v>Lăm</v>
      </c>
      <c r="G5" s="26" t="s">
        <v>3</v>
      </c>
      <c r="H5" s="31" t="str">
        <f>IF(G5="","",VLOOKUP(G5,[1]PCCM!$B$7:$V$26,3,0))</f>
        <v>Quyên</v>
      </c>
      <c r="I5" s="26" t="s">
        <v>3</v>
      </c>
      <c r="J5" s="31" t="s">
        <v>37</v>
      </c>
      <c r="K5" s="26" t="s">
        <v>3</v>
      </c>
      <c r="L5" s="31" t="str">
        <f>IF(K5="","",VLOOKUP(K5,[1]PCCM!$B$7:$V$26,5,0))</f>
        <v>Lăm</v>
      </c>
      <c r="M5" s="33" t="s">
        <v>3</v>
      </c>
      <c r="N5" s="34" t="str">
        <f>IF(M5="","",VLOOKUP(M5,[1]PCCM!$B$7:$V$26,6,0))</f>
        <v>Thứ</v>
      </c>
      <c r="O5" s="33" t="s">
        <v>3</v>
      </c>
      <c r="P5" s="34" t="str">
        <f>IF(O5="","",VLOOKUP(O5,[1]PCCM!$B$7:$V$26,7,0))</f>
        <v>Diễm</v>
      </c>
      <c r="Q5" s="26" t="s">
        <v>3</v>
      </c>
      <c r="R5" s="31" t="str">
        <f>IF(Q5="","",VLOOKUP(Q5,[1]PCCM!$B$7:$V$26,8,0))</f>
        <v>Giang</v>
      </c>
      <c r="S5" s="26" t="s">
        <v>3</v>
      </c>
      <c r="T5" s="31" t="str">
        <f>IF(S5="","",VLOOKUP(S5,[1]PCCM!$B$7:$V$26,9,0))</f>
        <v>Bằng</v>
      </c>
      <c r="U5" s="33" t="s">
        <v>3</v>
      </c>
      <c r="V5" s="34" t="str">
        <f>IF(U5="","",VLOOKUP(U5,[1]PCCM!$B$7:$V$26,10,0))</f>
        <v>Sáu</v>
      </c>
      <c r="W5" s="26" t="s">
        <v>3</v>
      </c>
      <c r="X5" s="31" t="str">
        <f>IF(W5="","",VLOOKUP(W5,[1]PCCM!$B$7:$V$26,11,0))</f>
        <v>Khiêm</v>
      </c>
    </row>
    <row r="6" spans="1:28" x14ac:dyDescent="0.25">
      <c r="A6" s="12"/>
      <c r="B6" s="15">
        <v>2</v>
      </c>
      <c r="C6" s="45" t="s">
        <v>5</v>
      </c>
      <c r="D6" s="87" t="s">
        <v>39</v>
      </c>
      <c r="E6" s="38" t="s">
        <v>4</v>
      </c>
      <c r="F6" s="39" t="str">
        <f>IF(E6="","",VLOOKUP(E6,[1]PCCM!$B$7:$V$26,4,0))</f>
        <v>Lăm</v>
      </c>
      <c r="G6" s="4" t="s">
        <v>5</v>
      </c>
      <c r="H6" s="29" t="str">
        <f>IF(G6="","",VLOOKUP(G6,[1]PCCM!$B$7:$V$26,3,0))</f>
        <v>Khải</v>
      </c>
      <c r="I6" s="4" t="s">
        <v>2</v>
      </c>
      <c r="J6" s="29" t="str">
        <f>IF(I6="","",VLOOKUP(I6,[1]PCCM!$B$7:$V$26,12,0))</f>
        <v>Trang</v>
      </c>
      <c r="K6" s="4" t="s">
        <v>4</v>
      </c>
      <c r="L6" s="25" t="str">
        <f>IF(K6="","",VLOOKUP(K6,[1]PCCM!$B$7:$V$26,5,0))</f>
        <v>Lăm</v>
      </c>
      <c r="M6" s="24" t="s">
        <v>4</v>
      </c>
      <c r="N6" s="5" t="str">
        <f>IF(M6="","",VLOOKUP(M6,[1]PCCM!$B$7:$V$26,6,0))</f>
        <v>CTrang</v>
      </c>
      <c r="O6" s="24" t="s">
        <v>6</v>
      </c>
      <c r="P6" s="5" t="str">
        <f>IF(O6="","",VLOOKUP(O6,[1]PCCM!$B$7:$V$26,7,0))</f>
        <v>Sấm</v>
      </c>
      <c r="Q6" s="4" t="s">
        <v>4</v>
      </c>
      <c r="R6" s="29" t="s">
        <v>44</v>
      </c>
      <c r="S6" s="4" t="s">
        <v>9</v>
      </c>
      <c r="T6" s="29" t="str">
        <f>IF(S6="","",VLOOKUP(S6,[1]PCCM!$B$7:$V$26,9,0))</f>
        <v>Thúy</v>
      </c>
      <c r="U6" s="24" t="s">
        <v>6</v>
      </c>
      <c r="V6" s="5" t="str">
        <f>IF(U6="","",VLOOKUP(U6,[1]PCCM!$B$7:$V$26,10,0))</f>
        <v>Diễm</v>
      </c>
      <c r="W6" s="4" t="s">
        <v>17</v>
      </c>
      <c r="X6" s="29" t="s">
        <v>8</v>
      </c>
    </row>
    <row r="7" spans="1:28" x14ac:dyDescent="0.25">
      <c r="A7" s="12">
        <v>2</v>
      </c>
      <c r="B7" s="15">
        <v>3</v>
      </c>
      <c r="C7" s="38" t="s">
        <v>2</v>
      </c>
      <c r="D7" s="39" t="str">
        <f>IF(C7="","",VLOOKUP(C7,[1]PCCM!$B$7:$V$26,2,0))</f>
        <v>Trang</v>
      </c>
      <c r="E7" s="38" t="s">
        <v>13</v>
      </c>
      <c r="F7" s="39" t="str">
        <f>IF(E7="","",VLOOKUP(E7,[1]PCCM!$B$7:$V$26,4,0))</f>
        <v>Bằng</v>
      </c>
      <c r="G7" s="4" t="s">
        <v>12</v>
      </c>
      <c r="H7" s="29" t="str">
        <f>IF(G7="","",VLOOKUP(G7,[1]PCCM!$B$7:$V$26,3,0))</f>
        <v>Quyên</v>
      </c>
      <c r="I7" s="4" t="s">
        <v>2</v>
      </c>
      <c r="J7" s="29" t="str">
        <f>IF(I7="","",VLOOKUP(I7,[1]PCCM!$B$7:$V$26,12,0))</f>
        <v>Trang</v>
      </c>
      <c r="K7" s="4" t="s">
        <v>2</v>
      </c>
      <c r="L7" s="29" t="str">
        <f>IF(K7="","",VLOOKUP(K7,[1]PCCM!$B$7:$V$26,5,0))</f>
        <v>Bình</v>
      </c>
      <c r="M7" s="24" t="s">
        <v>4</v>
      </c>
      <c r="N7" s="5" t="str">
        <f>IF(M7="","",VLOOKUP(M7,[1]PCCM!$B$7:$V$26,6,0))</f>
        <v>CTrang</v>
      </c>
      <c r="O7" s="24" t="s">
        <v>9</v>
      </c>
      <c r="P7" s="5" t="str">
        <f>IF(O7="","",VLOOKUP(O7,[1]PCCM!$B$7:$V$26,7,0))</f>
        <v>Khải</v>
      </c>
      <c r="Q7" s="4" t="s">
        <v>2</v>
      </c>
      <c r="R7" s="29" t="str">
        <f>IF(Q7="","",VLOOKUP(Q7,[1]PCCM!$B$7:$V$26,8,0))</f>
        <v>Giang</v>
      </c>
      <c r="S7" s="4" t="s">
        <v>11</v>
      </c>
      <c r="T7" s="29" t="str">
        <f>IF(S7="","",VLOOKUP(S7,[1]PCCM!$B$7:$V$26,9,0))</f>
        <v>Lăm</v>
      </c>
      <c r="U7" s="24" t="s">
        <v>2</v>
      </c>
      <c r="V7" s="5" t="str">
        <f>IF(U7="","",VLOOKUP(U7,[1]PCCM!$B$7:$V$26,10,0))</f>
        <v>Sáu</v>
      </c>
      <c r="W7" s="4" t="s">
        <v>11</v>
      </c>
      <c r="X7" s="29" t="str">
        <f>IF(W7="","",VLOOKUP(W7,[1]PCCM!$B$7:$V$26,11,0))</f>
        <v>Diễm</v>
      </c>
    </row>
    <row r="8" spans="1:28" ht="16.5" thickBot="1" x14ac:dyDescent="0.3">
      <c r="A8" s="12"/>
      <c r="B8" s="15">
        <v>4</v>
      </c>
      <c r="C8" s="38" t="s">
        <v>2</v>
      </c>
      <c r="D8" s="39" t="str">
        <f>IF(C8="","",VLOOKUP(C8,[1]PCCM!$B$7:$V$26,2,0))</f>
        <v>Trang</v>
      </c>
      <c r="E8" s="38" t="s">
        <v>2</v>
      </c>
      <c r="F8" s="39" t="str">
        <f>IF(E8="","",VLOOKUP(E8,[1]PCCM!$B$7:$V$26,5,0))</f>
        <v>Bình</v>
      </c>
      <c r="G8" s="4" t="s">
        <v>12</v>
      </c>
      <c r="H8" s="29" t="str">
        <f>IF(G8="","",VLOOKUP(G8,[1]PCCM!$B$7:$V$26,3,0))</f>
        <v>Quyên</v>
      </c>
      <c r="I8" s="4" t="s">
        <v>5</v>
      </c>
      <c r="J8" s="29" t="s">
        <v>37</v>
      </c>
      <c r="K8" s="4" t="s">
        <v>2</v>
      </c>
      <c r="L8" s="29" t="str">
        <f>IF(K8="","",VLOOKUP(K8,[1]PCCM!$B$7:$V$26,5,0))</f>
        <v>Bình</v>
      </c>
      <c r="M8" s="24" t="s">
        <v>9</v>
      </c>
      <c r="N8" s="5" t="str">
        <f>IF(M8="","",VLOOKUP(M8,[1]PCCM!$B$7:$V$26,6,0))</f>
        <v>Khải</v>
      </c>
      <c r="O8" s="24" t="s">
        <v>4</v>
      </c>
      <c r="P8" s="5" t="str">
        <f>IF(O8="","",VLOOKUP(O8,[1]PCCM!$B$7:$V$26,7,0))</f>
        <v>Phương</v>
      </c>
      <c r="Q8" s="4" t="s">
        <v>2</v>
      </c>
      <c r="R8" s="29" t="s">
        <v>14</v>
      </c>
      <c r="S8" s="4" t="s">
        <v>7</v>
      </c>
      <c r="T8" s="29" t="str">
        <f>IF(S8="","",VLOOKUP(S8,[1]PCCM!$B$7:$V$26,9,0))</f>
        <v>Khiêm</v>
      </c>
      <c r="U8" s="24" t="s">
        <v>2</v>
      </c>
      <c r="V8" s="5" t="str">
        <f>IF(U8="","",VLOOKUP(U8,[1]PCCM!$B$7:$V$26,10,0))</f>
        <v>Sáu</v>
      </c>
      <c r="W8" s="4" t="s">
        <v>6</v>
      </c>
      <c r="X8" s="30" t="str">
        <f>IF(W8="","",VLOOKUP(W8,[1]PCCM!$B$7:$V$26,11,0))</f>
        <v>Diễm</v>
      </c>
    </row>
    <row r="9" spans="1:28" ht="16.5" thickBot="1" x14ac:dyDescent="0.3">
      <c r="A9" s="13"/>
      <c r="B9" s="19">
        <v>5</v>
      </c>
      <c r="C9" s="40" t="s">
        <v>3</v>
      </c>
      <c r="D9" s="41" t="str">
        <f>IF(C9="","",VLOOKUP(C9,[1]PCCM!$B$7:$V$26,2,0))</f>
        <v>Trang</v>
      </c>
      <c r="E9" s="40" t="s">
        <v>3</v>
      </c>
      <c r="F9" s="41" t="str">
        <f>IF(E9="","",VLOOKUP(E9,[1]PCCM!$B$7:$V$26,4,0))</f>
        <v>Bình</v>
      </c>
      <c r="G9" s="20" t="s">
        <v>13</v>
      </c>
      <c r="H9" s="30" t="str">
        <f>IF(G9="","",VLOOKUP(G9,[1]PCCM!$B$7:$V$26,3,0))</f>
        <v>Bằng</v>
      </c>
      <c r="I9" s="4" t="s">
        <v>11</v>
      </c>
      <c r="J9" s="30" t="s">
        <v>42</v>
      </c>
      <c r="K9" s="20" t="s">
        <v>10</v>
      </c>
      <c r="L9" s="30" t="str">
        <f>IF(K9="","",VLOOKUP(K9,[1]PCCM!$B$7:$V$26,5,0))</f>
        <v>Bình</v>
      </c>
      <c r="M9" s="23" t="s">
        <v>6</v>
      </c>
      <c r="N9" s="28" t="str">
        <f>IF(M9="","",VLOOKUP(M9,[1]PCCM!$B$7:$V$26,6,0))</f>
        <v>Sấm</v>
      </c>
      <c r="O9" s="23" t="s">
        <v>4</v>
      </c>
      <c r="P9" s="28" t="str">
        <f>IF(O9="","",VLOOKUP(O9,[1]PCCM!$B$7:$V$26,7,0))</f>
        <v>Phương</v>
      </c>
      <c r="Q9" s="20" t="s">
        <v>7</v>
      </c>
      <c r="R9" s="30" t="s">
        <v>8</v>
      </c>
      <c r="S9" s="20" t="s">
        <v>2</v>
      </c>
      <c r="T9" s="30" t="str">
        <f>IF(S9="","",VLOOKUP(S9,[1]PCCM!$B$7:$V$26,9,0))</f>
        <v>Giang</v>
      </c>
      <c r="U9" s="23" t="s">
        <v>19</v>
      </c>
      <c r="V9" s="28" t="str">
        <f>IF(U9="","",VLOOKUP(U9,[1]PCCM!$B$7:$V$26,10,0))</f>
        <v>Khải</v>
      </c>
      <c r="W9" s="4" t="s">
        <v>4</v>
      </c>
      <c r="X9" s="30" t="str">
        <f>IF(W9="","",VLOOKUP(W9,[1]PCCM!$B$7:$V$26,11,0))</f>
        <v>C Trang</v>
      </c>
    </row>
    <row r="10" spans="1:28" x14ac:dyDescent="0.25">
      <c r="A10" s="112">
        <v>3</v>
      </c>
      <c r="B10" s="17">
        <v>1</v>
      </c>
      <c r="C10" s="42" t="s">
        <v>4</v>
      </c>
      <c r="D10" s="43" t="str">
        <f>IF(C10="","",VLOOKUP(C10,[1]PCCM!$B$7:$V$26,2,0))</f>
        <v>Sấm</v>
      </c>
      <c r="E10" s="42" t="s">
        <v>15</v>
      </c>
      <c r="F10" s="43" t="str">
        <f>IF(E10="","",VLOOKUP(E10,[1]PCCM!$B$7:$V$26,4,0))</f>
        <v>Thanh</v>
      </c>
      <c r="G10" s="66" t="s">
        <v>2</v>
      </c>
      <c r="H10" s="32" t="str">
        <f>IF(G10="","",VLOOKUP(G10,[1]PCCM!$B$7:$V$26,3,0))</f>
        <v>Trang</v>
      </c>
      <c r="I10" s="18" t="s">
        <v>4</v>
      </c>
      <c r="J10" s="32" t="str">
        <f>IF(I10="","",VLOOKUP(I10,[1]PCCM!$B$7:$V$26,12,0))</f>
        <v>Sấm</v>
      </c>
      <c r="K10" s="18" t="s">
        <v>15</v>
      </c>
      <c r="L10" s="32" t="str">
        <f>IF(K10="","",VLOOKUP(K10,[1]PCCM!$B$7:$V$26,5,0))</f>
        <v>Thanh</v>
      </c>
      <c r="M10" s="27" t="s">
        <v>2</v>
      </c>
      <c r="N10" s="35" t="str">
        <f>IF(M10="","",VLOOKUP(M10,[1]PCCM!$B$7:$V$26,6,0))</f>
        <v>Thứ</v>
      </c>
      <c r="O10" s="27" t="s">
        <v>13</v>
      </c>
      <c r="P10" s="35" t="str">
        <f>IF(O10="","",VLOOKUP(O10,[1]PCCM!$B$7:$V$26,7,0))</f>
        <v>Bằng</v>
      </c>
      <c r="Q10" s="18" t="s">
        <v>17</v>
      </c>
      <c r="R10" s="32" t="str">
        <f>IF(Q10="","",VLOOKUP(Q10,[1]PCCM!$B$7:$V$26,8,0))</f>
        <v>Bảo</v>
      </c>
      <c r="S10" s="18" t="s">
        <v>19</v>
      </c>
      <c r="T10" s="32" t="str">
        <f>IF(S10="","",VLOOKUP(S10,[1]PCCM!$B$7:$V$26,9,0))</f>
        <v>Khải</v>
      </c>
      <c r="U10" s="27" t="s">
        <v>7</v>
      </c>
      <c r="V10" s="35" t="str">
        <f>IF(U10="","",VLOOKUP(U10,[1]PCCM!$B$7:$V$26,10,0))</f>
        <v>Khiêm</v>
      </c>
      <c r="W10" s="18" t="s">
        <v>10</v>
      </c>
      <c r="X10" s="32" t="str">
        <f>IF(W10="","",VLOOKUP(W10,[1]PCCM!$B$7:$V$26,11,0))</f>
        <v>Vị</v>
      </c>
      <c r="Y10" s="9"/>
      <c r="AB10" s="9"/>
    </row>
    <row r="11" spans="1:28" x14ac:dyDescent="0.25">
      <c r="A11" s="113"/>
      <c r="B11" s="16">
        <v>2</v>
      </c>
      <c r="C11" s="38" t="s">
        <v>4</v>
      </c>
      <c r="D11" s="39" t="str">
        <f>IF(C11="","",VLOOKUP(C11,[1]PCCM!$B$7:$V$26,2,0))</f>
        <v>Sấm</v>
      </c>
      <c r="E11" s="38" t="s">
        <v>15</v>
      </c>
      <c r="F11" s="39" t="str">
        <f>IF(E11="","",VLOOKUP(E11,[1]PCCM!$B$7:$V$26,4,0))</f>
        <v>Thanh</v>
      </c>
      <c r="G11" s="66" t="s">
        <v>2</v>
      </c>
      <c r="H11" s="29" t="str">
        <f>IF(G11="","",VLOOKUP(G11,[1]PCCM!$B$7:$V$26,3,0))</f>
        <v>Trang</v>
      </c>
      <c r="I11" s="4" t="s">
        <v>4</v>
      </c>
      <c r="J11" s="29" t="str">
        <f>IF(I11="","",VLOOKUP(I11,[1]PCCM!$B$7:$V$26,12,0))</f>
        <v>Sấm</v>
      </c>
      <c r="K11" s="4" t="s">
        <v>15</v>
      </c>
      <c r="L11" s="29" t="str">
        <f>IF(K11="","",VLOOKUP(K11,[1]PCCM!$B$7:$V$26,5,0))</f>
        <v>Thanh</v>
      </c>
      <c r="M11" s="24" t="s">
        <v>2</v>
      </c>
      <c r="N11" s="5" t="str">
        <f>IF(M11="","",VLOOKUP(M11,[1]PCCM!$B$7:$V$26,6,0))</f>
        <v>Thứ</v>
      </c>
      <c r="O11" s="24" t="s">
        <v>7</v>
      </c>
      <c r="P11" s="5" t="str">
        <f>IF(O11="","",VLOOKUP(O11,[1]PCCM!$B$7:$V$26,7,0))</f>
        <v>Khiêm</v>
      </c>
      <c r="Q11" s="4" t="s">
        <v>10</v>
      </c>
      <c r="R11" s="29" t="str">
        <f>IF(Q11="","",VLOOKUP(Q11,[1]PCCM!$B$7:$V$26,8,0))</f>
        <v>Vị</v>
      </c>
      <c r="S11" s="4" t="s">
        <v>17</v>
      </c>
      <c r="T11" s="29" t="str">
        <f>IF(S11="","",VLOOKUP(S11,[1]PCCM!$B$7:$V$26,9,0))</f>
        <v>Bảo</v>
      </c>
      <c r="U11" s="24" t="s">
        <v>4</v>
      </c>
      <c r="V11" s="5" t="str">
        <f>IF(U11="","",VLOOKUP(U11,[1]PCCM!$B$7:$V$26,10,0))</f>
        <v>C Trang</v>
      </c>
      <c r="W11" s="4" t="s">
        <v>19</v>
      </c>
      <c r="X11" s="29" t="str">
        <f>IF(W11="","",VLOOKUP(W11,[1]PCCM!$B$7:$V$26,11,0))</f>
        <v>Khải</v>
      </c>
      <c r="Y11" s="9"/>
      <c r="AB11" s="9"/>
    </row>
    <row r="12" spans="1:28" ht="16.5" thickBot="1" x14ac:dyDescent="0.3">
      <c r="A12" s="113"/>
      <c r="B12" s="16">
        <v>3</v>
      </c>
      <c r="C12" s="38" t="s">
        <v>12</v>
      </c>
      <c r="D12" s="39" t="str">
        <f>IF(C12="","",VLOOKUP(C12,[1]PCCM!$B$7:$V$26,2,0))</f>
        <v>Bảo</v>
      </c>
      <c r="E12" s="40" t="s">
        <v>12</v>
      </c>
      <c r="F12" s="39" t="str">
        <f>IF(E12="","",VLOOKUP(E12,[1]PCCM!$B$7:$V$26,4,0))</f>
        <v>Quyên</v>
      </c>
      <c r="G12" s="4" t="s">
        <v>4</v>
      </c>
      <c r="H12" s="29" t="str">
        <f>IF(G12="","",VLOOKUP(G12,[1]PCCM!$B$7:$V$26,3,0))</f>
        <v>Sấm</v>
      </c>
      <c r="I12" s="4" t="s">
        <v>12</v>
      </c>
      <c r="J12" s="29" t="s">
        <v>36</v>
      </c>
      <c r="K12" s="4" t="s">
        <v>5</v>
      </c>
      <c r="L12" s="29" t="s">
        <v>38</v>
      </c>
      <c r="M12" s="24" t="s">
        <v>13</v>
      </c>
      <c r="N12" s="5" t="str">
        <f>IF(M12="","",VLOOKUP(M12,[1]PCCM!$B$7:$V$26,6,0))</f>
        <v>Bằng</v>
      </c>
      <c r="O12" s="24" t="s">
        <v>2</v>
      </c>
      <c r="P12" s="5" t="str">
        <f>IF(O12="","",VLOOKUP(O12,[1]PCCM!$B$7:$V$26,7,0))</f>
        <v>Thứ</v>
      </c>
      <c r="Q12" s="4" t="s">
        <v>19</v>
      </c>
      <c r="R12" s="29" t="str">
        <f>IF(Q12="","",VLOOKUP(Q12,[1]PCCM!$B$7:$V$26,8,0))</f>
        <v>Khải</v>
      </c>
      <c r="S12" s="4" t="s">
        <v>15</v>
      </c>
      <c r="T12" s="29" t="str">
        <f>IF(S12="","",VLOOKUP(S12,[1]PCCM!$B$7:$V$26,9,0))</f>
        <v>Tiệp</v>
      </c>
      <c r="U12" s="24" t="s">
        <v>4</v>
      </c>
      <c r="V12" s="5" t="str">
        <f>IF(U12="","",VLOOKUP(U12,[1]PCCM!$B$7:$V$26,10,0))</f>
        <v>C Trang</v>
      </c>
      <c r="W12" s="4" t="s">
        <v>15</v>
      </c>
      <c r="X12" s="29" t="str">
        <f>IF(W12="","",VLOOKUP(W12,[1]PCCM!$B$7:$V$26,11,0))</f>
        <v>Tuyền</v>
      </c>
      <c r="Y12" s="9"/>
      <c r="AB12" s="9"/>
    </row>
    <row r="13" spans="1:28" x14ac:dyDescent="0.25">
      <c r="A13" s="113"/>
      <c r="B13" s="16">
        <v>4</v>
      </c>
      <c r="C13" s="38" t="s">
        <v>12</v>
      </c>
      <c r="D13" s="39" t="str">
        <f>IF(C13="","",VLOOKUP(C13,[1]PCCM!$B$7:$V$26,2,0))</f>
        <v>Bảo</v>
      </c>
      <c r="E13" s="38" t="s">
        <v>12</v>
      </c>
      <c r="F13" s="39" t="str">
        <f>IF(E13="","",VLOOKUP(E13,[1]PCCM!$B$7:$V$26,4,0))</f>
        <v>Quyên</v>
      </c>
      <c r="G13" s="4" t="s">
        <v>4</v>
      </c>
      <c r="H13" s="29" t="str">
        <f>IF(G13="","",VLOOKUP(G13,[1]PCCM!$B$7:$V$26,3,0))</f>
        <v>Sấm</v>
      </c>
      <c r="I13" s="4" t="s">
        <v>12</v>
      </c>
      <c r="J13" s="29" t="s">
        <v>36</v>
      </c>
      <c r="K13" s="4" t="s">
        <v>12</v>
      </c>
      <c r="L13" s="29" t="s">
        <v>42</v>
      </c>
      <c r="M13" s="24" t="s">
        <v>7</v>
      </c>
      <c r="N13" s="5" t="str">
        <f>IF(M13="","",VLOOKUP(M13,[1]PCCM!$B$7:$V$26,6,0))</f>
        <v>Khiêm</v>
      </c>
      <c r="O13" s="24" t="s">
        <v>2</v>
      </c>
      <c r="P13" s="5" t="str">
        <f>IF(O13="","",VLOOKUP(O13,[1]PCCM!$B$7:$V$26,7,0))</f>
        <v>Thứ</v>
      </c>
      <c r="Q13" s="18" t="s">
        <v>15</v>
      </c>
      <c r="R13" s="29" t="str">
        <f>IF(Q13="","",VLOOKUP(Q13,[1]PCCM!$B$7:$V$26,8,0))</f>
        <v>Tiệp</v>
      </c>
      <c r="S13" s="4" t="s">
        <v>10</v>
      </c>
      <c r="T13" s="29" t="str">
        <f>IF(S13="","",VLOOKUP(S13,[1]PCCM!$B$7:$V$26,9,0))</f>
        <v>Vị</v>
      </c>
      <c r="U13" s="24" t="s">
        <v>13</v>
      </c>
      <c r="V13" s="5" t="str">
        <f>IF(U13="","",VLOOKUP(U13,[1]PCCM!$B$7:$V$26,10,0))</f>
        <v>Bằng</v>
      </c>
      <c r="W13" s="4" t="s">
        <v>15</v>
      </c>
      <c r="X13" s="29" t="str">
        <f>IF(W13="","",VLOOKUP(W13,[1]PCCM!$B$7:$V$26,11,0))</f>
        <v>Tuyền</v>
      </c>
      <c r="Y13" s="9"/>
      <c r="AB13" s="9"/>
    </row>
    <row r="14" spans="1:28" ht="16.5" thickBot="1" x14ac:dyDescent="0.3">
      <c r="A14" s="114"/>
      <c r="B14" s="22">
        <v>5</v>
      </c>
      <c r="C14" s="40"/>
      <c r="D14" s="41" t="str">
        <f>IF(C14="","",VLOOKUP(C14,[1]PCCM!$B$7:$V$26,2,0))</f>
        <v/>
      </c>
      <c r="E14" s="40"/>
      <c r="F14" s="41" t="str">
        <f>IF(E14="","",VLOOKUP(E14,[1]PCCM!$B$7:$V$26,4,0))</f>
        <v/>
      </c>
      <c r="G14" s="20"/>
      <c r="H14" s="30" t="str">
        <f>IF(G14="","",VLOOKUP(G14,[1]PCCM!$B$7:$V$26,3,0))</f>
        <v/>
      </c>
      <c r="I14" s="92"/>
      <c r="J14" s="90"/>
      <c r="K14" s="20"/>
      <c r="L14" s="30" t="str">
        <f>IF(K14="","",VLOOKUP(K14,[1]PCCM!$B$7:$V$26,5,0))</f>
        <v/>
      </c>
      <c r="M14" s="23"/>
      <c r="N14" s="28" t="str">
        <f>IF(M14="","",VLOOKUP(M14,[1]PCCM!$B$7:$V$26,6,0))</f>
        <v/>
      </c>
      <c r="O14" s="23"/>
      <c r="P14" s="28" t="str">
        <f>IF(O14="","",VLOOKUP(O14,[1]PCCM!$B$7:$V$26,7,0))</f>
        <v/>
      </c>
      <c r="Q14" s="20"/>
      <c r="R14" s="30" t="str">
        <f>IF(Q14="","",VLOOKUP(Q14,[1]PCCM!$B$7:$V$26,8,0))</f>
        <v/>
      </c>
      <c r="S14" s="20"/>
      <c r="T14" s="30"/>
      <c r="U14" s="23"/>
      <c r="V14" s="28" t="str">
        <f>IF(U14="","",VLOOKUP(U14,[1]PCCM!$B$7:$V$26,10,0))</f>
        <v/>
      </c>
      <c r="W14" s="20"/>
      <c r="X14" s="30" t="str">
        <f>IF(W14="","",VLOOKUP(W14,[1]PCCM!$B$7:$V$26,11,0))</f>
        <v/>
      </c>
    </row>
    <row r="15" spans="1:28" x14ac:dyDescent="0.25">
      <c r="A15" s="112">
        <v>4</v>
      </c>
      <c r="B15" s="21">
        <v>1</v>
      </c>
      <c r="C15" s="42" t="s">
        <v>12</v>
      </c>
      <c r="D15" s="43" t="str">
        <f>IF(C15="","",VLOOKUP(C15,[1]PCCM!$B$7:$V$26,2,0))</f>
        <v>Bảo</v>
      </c>
      <c r="E15" s="42" t="s">
        <v>2</v>
      </c>
      <c r="F15" s="43" t="str">
        <f>IF(E15="","",VLOOKUP(E15,[1]PCCM!$B$7:$V$26,5,0))</f>
        <v>Bình</v>
      </c>
      <c r="G15" s="18" t="s">
        <v>15</v>
      </c>
      <c r="H15" s="32" t="str">
        <f>IF(G15="","",VLOOKUP(G15,[1]PCCM!$B$7:$V$26,3,0))</f>
        <v>Thanh</v>
      </c>
      <c r="I15" s="52" t="s">
        <v>4</v>
      </c>
      <c r="J15" s="53" t="str">
        <f>IF(I15="","",VLOOKUP(I15,[1]PCCM!$B$7:$V$26,12,0))</f>
        <v>Sấm</v>
      </c>
      <c r="K15" s="18" t="s">
        <v>12</v>
      </c>
      <c r="L15" s="32" t="str">
        <f>IF(K15="","",VLOOKUP(K15,[1]PCCM!$B$7:$V$26,5,0))</f>
        <v>Quyên</v>
      </c>
      <c r="M15" s="27" t="s">
        <v>11</v>
      </c>
      <c r="N15" s="35" t="str">
        <f>IF(M15="","",VLOOKUP(M15,[1]PCCM!$B$7:$V$26,6,0))</f>
        <v>Diễm</v>
      </c>
      <c r="O15" s="27" t="s">
        <v>4</v>
      </c>
      <c r="P15" s="35" t="str">
        <f>IF(O15="","",VLOOKUP(O15,[1]PCCM!$B$7:$V$26,7,0))</f>
        <v>Phương</v>
      </c>
      <c r="Q15" s="18" t="s">
        <v>47</v>
      </c>
      <c r="R15" s="32" t="str">
        <f>IF(Q15="","",VLOOKUP(Q15,[1]PCCM!$B$7:$V$26,8,0))</f>
        <v>Thúy</v>
      </c>
      <c r="S15" s="18" t="s">
        <v>2</v>
      </c>
      <c r="T15" s="32" t="s">
        <v>14</v>
      </c>
      <c r="U15" s="27" t="s">
        <v>4</v>
      </c>
      <c r="V15" s="35" t="str">
        <f>IF(U15="","",VLOOKUP(U15,[1]PCCM!$B$7:$V$26,10,0))</f>
        <v>C Trang</v>
      </c>
      <c r="W15" s="4" t="s">
        <v>15</v>
      </c>
      <c r="X15" s="95" t="str">
        <f>IF(W15="","",VLOOKUP(W15,[1]PCCM!$B$7:$V$26,11,0))</f>
        <v>Tuyền</v>
      </c>
      <c r="Y15" s="118"/>
      <c r="Z15" s="119"/>
      <c r="AA15" s="119"/>
      <c r="AB15" s="119"/>
    </row>
    <row r="16" spans="1:28" x14ac:dyDescent="0.25">
      <c r="A16" s="113"/>
      <c r="B16" s="15">
        <v>2</v>
      </c>
      <c r="C16" s="38" t="s">
        <v>12</v>
      </c>
      <c r="D16" s="39" t="str">
        <f>IF(C16="","",VLOOKUP(C16,[1]PCCM!$B$7:$V$26,2,0))</f>
        <v>Bảo</v>
      </c>
      <c r="E16" s="38" t="s">
        <v>2</v>
      </c>
      <c r="F16" s="39" t="str">
        <f>IF(E16="","",VLOOKUP(E16,[1]PCCM!$B$7:$V$26,5,0))</f>
        <v>Bình</v>
      </c>
      <c r="G16" s="4" t="s">
        <v>15</v>
      </c>
      <c r="H16" s="29" t="str">
        <f>IF(G16="","",VLOOKUP(G16,[1]PCCM!$B$7:$V$26,3,0))</f>
        <v>Thanh</v>
      </c>
      <c r="I16" s="52" t="s">
        <v>4</v>
      </c>
      <c r="J16" s="53" t="str">
        <f>IF(I16="","",VLOOKUP(I16,[1]PCCM!$B$7:$V$26,12,0))</f>
        <v>Sấm</v>
      </c>
      <c r="K16" s="4" t="s">
        <v>12</v>
      </c>
      <c r="L16" s="29" t="str">
        <f>IF(K16="","",VLOOKUP(K16,[1]PCCM!$B$7:$V$26,5,0))</f>
        <v>Quyên</v>
      </c>
      <c r="M16" s="24" t="s">
        <v>15</v>
      </c>
      <c r="N16" s="5" t="str">
        <f>IF(M16="","",VLOOKUP(M16,[1]PCCM!$B$7:$V$26,6,0))</f>
        <v>Tiệp</v>
      </c>
      <c r="O16" s="24" t="s">
        <v>4</v>
      </c>
      <c r="P16" s="5" t="str">
        <f>IF(O16="","",VLOOKUP(O16,[1]PCCM!$B$7:$V$26,7,0))</f>
        <v>Phương</v>
      </c>
      <c r="Q16" s="4" t="s">
        <v>11</v>
      </c>
      <c r="R16" s="29" t="str">
        <f>IF(Q16="","",VLOOKUP(Q16,[1]PCCM!$B$7:$V$26,8,0))</f>
        <v>Lăm</v>
      </c>
      <c r="S16" s="4" t="s">
        <v>2</v>
      </c>
      <c r="T16" s="29" t="str">
        <f>IF(S16="","",VLOOKUP(S16,[1]PCCM!$B$7:$V$26,9,0))</f>
        <v>Giang</v>
      </c>
      <c r="U16" s="24" t="s">
        <v>4</v>
      </c>
      <c r="V16" s="5" t="str">
        <f>IF(U16="","",VLOOKUP(U16,[1]PCCM!$B$7:$V$26,10,0))</f>
        <v>C Trang</v>
      </c>
      <c r="W16" s="83" t="s">
        <v>9</v>
      </c>
      <c r="X16" s="84" t="s">
        <v>51</v>
      </c>
      <c r="Y16" s="46"/>
      <c r="Z16" s="47"/>
      <c r="AA16" s="47"/>
      <c r="AB16" s="47"/>
    </row>
    <row r="17" spans="1:28" x14ac:dyDescent="0.25">
      <c r="A17" s="113"/>
      <c r="B17" s="15">
        <v>3</v>
      </c>
      <c r="C17" s="38" t="s">
        <v>4</v>
      </c>
      <c r="D17" s="39" t="s">
        <v>45</v>
      </c>
      <c r="E17" s="38" t="s">
        <v>4</v>
      </c>
      <c r="F17" s="39" t="str">
        <f>IF(E17="","",VLOOKUP(E17,[1]PCCM!$B$7:$V$26,4,0))</f>
        <v>Lăm</v>
      </c>
      <c r="G17" s="4" t="s">
        <v>4</v>
      </c>
      <c r="H17" s="29" t="str">
        <f>IF(G17="","",VLOOKUP(G17,[1]PCCM!$B$7:$V$26,3,0))</f>
        <v>Sấm</v>
      </c>
      <c r="I17" s="4" t="s">
        <v>15</v>
      </c>
      <c r="J17" s="29" t="str">
        <f>IF(I17="","",VLOOKUP(I17,[1]PCCM!$B$7:$V$26,12,0))</f>
        <v>Tuyền</v>
      </c>
      <c r="K17" s="4" t="s">
        <v>4</v>
      </c>
      <c r="L17" s="29" t="str">
        <f>IF(K17="","",VLOOKUP(K17,[1]PCCM!$B$7:$V$26,5,0))</f>
        <v>Lăm</v>
      </c>
      <c r="M17" s="24" t="s">
        <v>4</v>
      </c>
      <c r="N17" s="5" t="str">
        <f>IF(M17="","",VLOOKUP(M17,[1]PCCM!$B$7:$V$26,6,0))</f>
        <v>CTrang</v>
      </c>
      <c r="O17" s="24" t="s">
        <v>11</v>
      </c>
      <c r="P17" s="5" t="str">
        <f>IF(O17="","",VLOOKUP(O17,[1]PCCM!$B$7:$V$26,7,0))</f>
        <v>Diễm</v>
      </c>
      <c r="Q17" s="4" t="s">
        <v>2</v>
      </c>
      <c r="R17" s="29" t="str">
        <f>IF(Q17="","",VLOOKUP(Q17,[1]PCCM!$B$7:$V$26,8,0))</f>
        <v>Giang</v>
      </c>
      <c r="S17" s="4" t="s">
        <v>9</v>
      </c>
      <c r="T17" s="29" t="str">
        <f>IF(S17="","",VLOOKUP(S17,[1]PCCM!$B$7:$V$26,9,0))</f>
        <v>Thúy</v>
      </c>
      <c r="U17" s="24" t="s">
        <v>10</v>
      </c>
      <c r="V17" s="5" t="str">
        <f>IF(U17="","",VLOOKUP(U17,[1]PCCM!$B$7:$V$26,10,0))</f>
        <v>Vị</v>
      </c>
      <c r="W17" s="4" t="s">
        <v>2</v>
      </c>
      <c r="X17" s="29" t="str">
        <f>IF(W17="","",VLOOKUP(W17,[1]PCCM!$B$7:$V$26,11,0))</f>
        <v>Sáu</v>
      </c>
      <c r="Y17" s="9"/>
    </row>
    <row r="18" spans="1:28" x14ac:dyDescent="0.25">
      <c r="A18" s="113"/>
      <c r="B18" s="15">
        <v>4</v>
      </c>
      <c r="C18" s="38" t="s">
        <v>4</v>
      </c>
      <c r="D18" s="39" t="s">
        <v>45</v>
      </c>
      <c r="E18" s="38" t="s">
        <v>4</v>
      </c>
      <c r="F18" s="39" t="str">
        <f>IF(E18="","",VLOOKUP(E18,[1]PCCM!$B$7:$V$26,4,0))</f>
        <v>Lăm</v>
      </c>
      <c r="G18" s="4" t="s">
        <v>12</v>
      </c>
      <c r="H18" s="29" t="str">
        <f>IF(G18="","",VLOOKUP(G18,[1]PCCM!$B$7:$V$26,3,0))</f>
        <v>Quyên</v>
      </c>
      <c r="I18" s="4" t="s">
        <v>15</v>
      </c>
      <c r="J18" s="29" t="str">
        <f>IF(I18="","",VLOOKUP(I18,[1]PCCM!$B$7:$V$26,12,0))</f>
        <v>Tuyền</v>
      </c>
      <c r="K18" s="4" t="s">
        <v>4</v>
      </c>
      <c r="L18" s="29" t="str">
        <f>IF(K18="","",VLOOKUP(K18,[1]PCCM!$B$7:$V$26,5,0))</f>
        <v>Lăm</v>
      </c>
      <c r="M18" s="24" t="s">
        <v>4</v>
      </c>
      <c r="N18" s="5" t="str">
        <f>IF(M18="","",VLOOKUP(M18,[1]PCCM!$B$7:$V$26,6,0))</f>
        <v>CTrang</v>
      </c>
      <c r="O18" s="24" t="s">
        <v>15</v>
      </c>
      <c r="P18" s="5" t="str">
        <f>IF(O18="","",VLOOKUP(O18,[1]PCCM!$B$7:$V$26,7,0))</f>
        <v>Tiệp</v>
      </c>
      <c r="Q18" s="4" t="s">
        <v>2</v>
      </c>
      <c r="R18" s="29" t="str">
        <f>IF(Q18="","",VLOOKUP(Q18,[1]PCCM!$B$7:$V$26,8,0))</f>
        <v>Giang</v>
      </c>
      <c r="S18" s="4" t="s">
        <v>4</v>
      </c>
      <c r="T18" s="29" t="str">
        <f>IF(S18="","",VLOOKUP(S18,[1]PCCM!$B$7:$V$26,9,0))</f>
        <v>Phương</v>
      </c>
      <c r="U18" s="24" t="s">
        <v>6</v>
      </c>
      <c r="V18" s="5" t="str">
        <f>IF(U18="","",VLOOKUP(U18,[1]PCCM!$B$7:$V$26,10,0))</f>
        <v>Diễm</v>
      </c>
      <c r="W18" s="4" t="s">
        <v>2</v>
      </c>
      <c r="X18" s="29" t="str">
        <f>IF(W18="","",VLOOKUP(W18,[1]PCCM!$B$7:$V$26,11,0))</f>
        <v>Sáu</v>
      </c>
      <c r="Y18" s="9"/>
    </row>
    <row r="19" spans="1:28" x14ac:dyDescent="0.25">
      <c r="A19" s="113"/>
      <c r="B19" s="49">
        <v>5</v>
      </c>
      <c r="C19" s="50" t="s">
        <v>4</v>
      </c>
      <c r="D19" s="51" t="str">
        <f>IF(C19="","",VLOOKUP(C19,[1]PCCM!$B$7:$V$26,2,0))</f>
        <v>Sấm</v>
      </c>
      <c r="E19" s="50" t="s">
        <v>4</v>
      </c>
      <c r="F19" s="51" t="str">
        <f>IF(E19="","",VLOOKUP(E19,[1]PCCM!$B$7:$V$26,4,0))</f>
        <v>Lăm</v>
      </c>
      <c r="G19" s="52" t="s">
        <v>12</v>
      </c>
      <c r="H19" s="53" t="str">
        <f>IF(G19="","",VLOOKUP(G19,[1]PCCM!$B$7:$V$26,3,0))</f>
        <v>Quyên</v>
      </c>
      <c r="I19" s="96" t="s">
        <v>18</v>
      </c>
      <c r="J19" s="97" t="s">
        <v>52</v>
      </c>
      <c r="K19" s="80"/>
      <c r="L19" s="81"/>
      <c r="M19" s="54" t="s">
        <v>4</v>
      </c>
      <c r="N19" s="55" t="str">
        <f>IF(M19="","",VLOOKUP(M19,[1]PCCM!$B$7:$V$26,6,0))</f>
        <v>CTrang</v>
      </c>
      <c r="O19" s="54" t="s">
        <v>10</v>
      </c>
      <c r="P19" s="55" t="s">
        <v>46</v>
      </c>
      <c r="Q19" s="52" t="s">
        <v>4</v>
      </c>
      <c r="R19" s="53" t="str">
        <f>IF(Q19="","",VLOOKUP(Q19,[1]PCCM!$B$7:$V$26,8,0))</f>
        <v>Phương</v>
      </c>
      <c r="S19" s="52"/>
      <c r="T19" s="53" t="str">
        <f>IF(S19="","",VLOOKUP(S19,[1]PCCM!$B$7:$V$26,9,0))</f>
        <v/>
      </c>
      <c r="U19" s="94" t="s">
        <v>15</v>
      </c>
      <c r="V19" s="82" t="str">
        <f>IF(U19="","",VLOOKUP(U19,[1]PCCM!$B$7:$V$26,10,0))</f>
        <v>Tuyền</v>
      </c>
      <c r="W19" s="52" t="s">
        <v>2</v>
      </c>
      <c r="X19" s="53" t="str">
        <f>IF(W19="","",VLOOKUP(W19,[1]PCCM!$B$7:$V$26,11,0))</f>
        <v>Sáu</v>
      </c>
    </row>
    <row r="20" spans="1:28" x14ac:dyDescent="0.25">
      <c r="A20" s="115">
        <v>5</v>
      </c>
      <c r="B20" s="99">
        <v>1</v>
      </c>
      <c r="C20" s="36" t="s">
        <v>2</v>
      </c>
      <c r="D20" s="37" t="str">
        <f>IF(C20="","",VLOOKUP(C20,[1]PCCM!$B$7:$V$26,2,0))</f>
        <v>Trang</v>
      </c>
      <c r="E20" s="36" t="s">
        <v>15</v>
      </c>
      <c r="F20" s="37" t="str">
        <f>IF(E20="","",VLOOKUP(E20,[1]PCCM!$B$7:$V$26,4,0))</f>
        <v>Thanh</v>
      </c>
      <c r="G20" s="26" t="s">
        <v>4</v>
      </c>
      <c r="H20" s="31" t="str">
        <f>IF(G20="","",VLOOKUP(G20,[1]PCCM!$B$7:$V$26,3,0))</f>
        <v>Sấm</v>
      </c>
      <c r="I20" s="26" t="s">
        <v>2</v>
      </c>
      <c r="J20" s="31" t="str">
        <f>IF(I20="","",VLOOKUP(I20,[1]PCCM!$B$7:$V$26,12,0))</f>
        <v>Trang</v>
      </c>
      <c r="K20" s="26" t="s">
        <v>16</v>
      </c>
      <c r="L20" s="31" t="str">
        <f>IF(K20="","",VLOOKUP(K20,[1]PCCM!$B$7:$V$26,5,0))</f>
        <v>Nhã</v>
      </c>
      <c r="M20" s="33" t="s">
        <v>7</v>
      </c>
      <c r="N20" s="34" t="str">
        <f>IF(M20="","",VLOOKUP(M20,[1]PCCM!$B$7:$V$26,6,0))</f>
        <v>Khiêm</v>
      </c>
      <c r="O20" s="33" t="s">
        <v>15</v>
      </c>
      <c r="P20" s="34" t="str">
        <f>IF(O20="","",VLOOKUP(O20,[1]PCCM!$B$7:$V$26,7,0))</f>
        <v>Tiệp</v>
      </c>
      <c r="Q20" s="26" t="s">
        <v>9</v>
      </c>
      <c r="R20" s="31" t="str">
        <f>IF(Q20="","",VLOOKUP(Q20,[1]PCCM!$B$7:$V$26,8,0))</f>
        <v>Thúy</v>
      </c>
      <c r="S20" s="26" t="s">
        <v>4</v>
      </c>
      <c r="T20" s="31" t="str">
        <f>IF(S20="","",VLOOKUP(S20,[1]PCCM!$B$7:$V$26,9,0))</f>
        <v>Phương</v>
      </c>
      <c r="U20" s="33" t="s">
        <v>17</v>
      </c>
      <c r="V20" s="34" t="str">
        <f>IF(U20="","",VLOOKUP(U20,[1]PCCM!$B$7:$V$26,10,0))</f>
        <v>Bảo</v>
      </c>
      <c r="W20" s="26" t="s">
        <v>4</v>
      </c>
      <c r="X20" s="31" t="str">
        <f>IF(W20="","",VLOOKUP(W20,[1]PCCM!$B$7:$V$26,11,0))</f>
        <v>C Trang</v>
      </c>
      <c r="Y20" s="9"/>
      <c r="AA20" s="9"/>
    </row>
    <row r="21" spans="1:28" x14ac:dyDescent="0.25">
      <c r="A21" s="116"/>
      <c r="B21" s="16">
        <v>2</v>
      </c>
      <c r="C21" s="38" t="s">
        <v>2</v>
      </c>
      <c r="D21" s="39" t="str">
        <f>IF(C21="","",VLOOKUP(C21,[1]PCCM!$B$7:$V$26,2,0))</f>
        <v>Trang</v>
      </c>
      <c r="E21" s="38" t="s">
        <v>15</v>
      </c>
      <c r="F21" s="39" t="str">
        <f>IF(E21="","",VLOOKUP(E21,[1]PCCM!$B$7:$V$26,4,0))</f>
        <v>Thanh</v>
      </c>
      <c r="G21" s="4" t="s">
        <v>4</v>
      </c>
      <c r="H21" s="29" t="str">
        <f>IF(G21="","",VLOOKUP(G21,[1]PCCM!$B$7:$V$26,3,0))</f>
        <v>Sấm</v>
      </c>
      <c r="I21" s="4" t="s">
        <v>2</v>
      </c>
      <c r="J21" s="29" t="str">
        <f>IF(I21="","",VLOOKUP(I21,[1]PCCM!$B$7:$V$26,12,0))</f>
        <v>Trang</v>
      </c>
      <c r="K21" s="4" t="s">
        <v>15</v>
      </c>
      <c r="L21" s="29" t="str">
        <f>IF(K21="","",VLOOKUP(K21,[1]PCCM!$B$7:$V$26,5,0))</f>
        <v>Thanh</v>
      </c>
      <c r="M21" s="24" t="s">
        <v>10</v>
      </c>
      <c r="N21" s="5" t="str">
        <f>IF(M21="","",VLOOKUP(M21,[1]PCCM!$B$7:$V$26,6,0))</f>
        <v>Vị</v>
      </c>
      <c r="O21" s="24" t="s">
        <v>15</v>
      </c>
      <c r="P21" s="5" t="str">
        <f>IF(O21="","",VLOOKUP(O21,[1]PCCM!$B$7:$V$26,7,0))</f>
        <v>Tiệp</v>
      </c>
      <c r="Q21" s="4" t="s">
        <v>16</v>
      </c>
      <c r="R21" s="29" t="str">
        <f>IF(Q21="","",VLOOKUP(Q21,[1]PCCM!$B$7:$V$26,8,0))</f>
        <v>Nhã</v>
      </c>
      <c r="S21" s="4" t="s">
        <v>4</v>
      </c>
      <c r="T21" s="29" t="str">
        <f>IF(S21="","",VLOOKUP(S21,[1]PCCM!$B$7:$V$26,9,0))</f>
        <v>Phương</v>
      </c>
      <c r="U21" s="24" t="s">
        <v>7</v>
      </c>
      <c r="V21" s="5" t="str">
        <f>IF(U21="","",VLOOKUP(U21,[1]PCCM!$B$7:$V$26,10,0))</f>
        <v>Khiêm</v>
      </c>
      <c r="W21" s="4" t="s">
        <v>4</v>
      </c>
      <c r="X21" s="29" t="str">
        <f>IF(W21="","",VLOOKUP(W21,[1]PCCM!$B$7:$V$26,11,0))</f>
        <v>C Trang</v>
      </c>
      <c r="AA21" s="9"/>
    </row>
    <row r="22" spans="1:28" x14ac:dyDescent="0.25">
      <c r="A22" s="116"/>
      <c r="B22" s="16">
        <v>3</v>
      </c>
      <c r="C22" s="38" t="s">
        <v>15</v>
      </c>
      <c r="D22" s="39" t="str">
        <f>IF(C22="","",VLOOKUP(C22,[1]PCCM!$B$7:$V$26,2,0))</f>
        <v>Thanh</v>
      </c>
      <c r="E22" s="38" t="s">
        <v>18</v>
      </c>
      <c r="F22" s="39" t="s">
        <v>52</v>
      </c>
      <c r="G22" s="4" t="s">
        <v>2</v>
      </c>
      <c r="H22" s="29" t="str">
        <f>IF(G22="","",VLOOKUP(G22,[1]PCCM!$B$7:$V$26,3,0))</f>
        <v>Trang</v>
      </c>
      <c r="I22" s="4" t="s">
        <v>16</v>
      </c>
      <c r="J22" s="29" t="str">
        <f>IF(I22="","",VLOOKUP(I22,[1]PCCM!$B$7:$V$26,12,0))</f>
        <v>Nhã</v>
      </c>
      <c r="K22" s="4" t="s">
        <v>15</v>
      </c>
      <c r="L22" s="29" t="str">
        <f>IF(K22="","",VLOOKUP(K22,[1]PCCM!$B$7:$V$26,5,0))</f>
        <v>Thanh</v>
      </c>
      <c r="M22" s="24" t="s">
        <v>15</v>
      </c>
      <c r="N22" s="5" t="str">
        <f>IF(M22="","",VLOOKUP(M22,[1]PCCM!$B$7:$V$26,6,0))</f>
        <v>Tiệp</v>
      </c>
      <c r="O22" s="24" t="s">
        <v>7</v>
      </c>
      <c r="P22" s="5" t="str">
        <f>IF(O22="","",VLOOKUP(O22,[1]PCCM!$B$7:$V$26,7,0))</f>
        <v>Khiêm</v>
      </c>
      <c r="Q22" s="4" t="s">
        <v>54</v>
      </c>
      <c r="R22" s="29" t="s">
        <v>55</v>
      </c>
      <c r="S22" s="24" t="s">
        <v>4</v>
      </c>
      <c r="T22" s="29" t="str">
        <f>IF(S22="","",VLOOKUP(S22,[1]PCCM!$B$7:$V$26,9,0))</f>
        <v>Phương</v>
      </c>
      <c r="U22" s="24" t="s">
        <v>9</v>
      </c>
      <c r="V22" s="5" t="str">
        <f>IF(U22="","",VLOOKUP(U22,[1]PCCM!$B$7:$V$26,10,0))</f>
        <v>Thúy</v>
      </c>
      <c r="W22" s="4" t="s">
        <v>19</v>
      </c>
      <c r="X22" s="29" t="str">
        <f>IF(W22="","",VLOOKUP(W22,[1]PCCM!$B$7:$V$26,11,0))</f>
        <v>Khải</v>
      </c>
      <c r="Y22" s="120"/>
      <c r="Z22" s="121"/>
      <c r="AA22" s="122"/>
    </row>
    <row r="23" spans="1:28" x14ac:dyDescent="0.25">
      <c r="A23" s="116"/>
      <c r="B23" s="16">
        <v>4</v>
      </c>
      <c r="C23" s="38" t="s">
        <v>15</v>
      </c>
      <c r="D23" s="39" t="str">
        <f>IF(C23="","",VLOOKUP(C23,[1]PCCM!$B$7:$V$26,2,0))</f>
        <v>Thanh</v>
      </c>
      <c r="E23" s="38" t="s">
        <v>5</v>
      </c>
      <c r="F23" s="39" t="s">
        <v>38</v>
      </c>
      <c r="G23" s="4" t="s">
        <v>5</v>
      </c>
      <c r="H23" s="29" t="str">
        <f>IF(G23="","",VLOOKUP(G23,[1]PCCM!$B$7:$V$26,3,0))</f>
        <v>Khải</v>
      </c>
      <c r="I23" s="4" t="s">
        <v>2</v>
      </c>
      <c r="J23" s="29" t="str">
        <f>IF(I23="","",VLOOKUP(I23,[1]PCCM!$B$7:$V$26,3,0))</f>
        <v>Trang</v>
      </c>
      <c r="K23" s="4" t="s">
        <v>5</v>
      </c>
      <c r="L23" s="29" t="s">
        <v>38</v>
      </c>
      <c r="M23" s="24" t="s">
        <v>15</v>
      </c>
      <c r="N23" s="5" t="str">
        <f>IF(M23="","",VLOOKUP(M23,[1]PCCM!$B$7:$V$26,6,0))</f>
        <v>Tiệp</v>
      </c>
      <c r="O23" s="24" t="s">
        <v>17</v>
      </c>
      <c r="P23" s="5" t="str">
        <f>IF(O23="","",VLOOKUP(O23,[1]PCCM!$B$7:$V$26,7,0))</f>
        <v>Bảo</v>
      </c>
      <c r="Q23" s="4" t="s">
        <v>4</v>
      </c>
      <c r="R23" s="29" t="str">
        <f>IF(Q23="","",VLOOKUP(Q23,[1]PCCM!$B$7:$V$26,8,0))</f>
        <v>Phương</v>
      </c>
      <c r="S23" s="4" t="s">
        <v>6</v>
      </c>
      <c r="T23" s="29" t="str">
        <f>IF(S23="","",VLOOKUP(S23,[1]PCCM!$B$7:$V$26,9,0))</f>
        <v>Sấm</v>
      </c>
      <c r="U23" s="24" t="s">
        <v>11</v>
      </c>
      <c r="V23" s="5" t="str">
        <f>IF(U23="","",VLOOKUP(U23,[1]PCCM!$B$7:$V$26,10,0))</f>
        <v>Diễm</v>
      </c>
      <c r="W23" s="4" t="s">
        <v>2</v>
      </c>
      <c r="X23" s="29" t="str">
        <f>IF(W23="","",VLOOKUP(W23,[1]PCCM!$B$7:$V$26,11,0))</f>
        <v>Sáu</v>
      </c>
      <c r="Y23" s="9"/>
      <c r="AA23" s="9"/>
    </row>
    <row r="24" spans="1:28" x14ac:dyDescent="0.25">
      <c r="A24" s="117"/>
      <c r="B24" s="100">
        <v>5</v>
      </c>
      <c r="C24" s="101" t="s">
        <v>18</v>
      </c>
      <c r="D24" s="102" t="s">
        <v>52</v>
      </c>
      <c r="E24" s="101" t="s">
        <v>5</v>
      </c>
      <c r="F24" s="102" t="s">
        <v>38</v>
      </c>
      <c r="G24" s="103" t="s">
        <v>5</v>
      </c>
      <c r="H24" s="104" t="str">
        <f>IF(G24="","",VLOOKUP(G24,[1]PCCM!$B$7:$V$26,3,0))</f>
        <v>Khải</v>
      </c>
      <c r="I24" s="103" t="s">
        <v>4</v>
      </c>
      <c r="J24" s="104" t="s">
        <v>45</v>
      </c>
      <c r="K24" s="103" t="s">
        <v>5</v>
      </c>
      <c r="L24" s="104" t="s">
        <v>38</v>
      </c>
      <c r="M24" s="105" t="s">
        <v>17</v>
      </c>
      <c r="N24" s="106" t="s">
        <v>36</v>
      </c>
      <c r="O24" s="105"/>
      <c r="P24" s="106"/>
      <c r="Q24" s="103"/>
      <c r="R24" s="104" t="str">
        <f>IF(Q24="","",VLOOKUP(Q24,[1]PCCM!$B$7:$V$26,8,0))</f>
        <v/>
      </c>
      <c r="S24" s="103" t="s">
        <v>16</v>
      </c>
      <c r="T24" s="104" t="str">
        <f>IF(S24="","",VLOOKUP(S24,[1]PCCM!$B$7:$V$26,9,0))</f>
        <v>Nhã</v>
      </c>
      <c r="U24" s="105" t="s">
        <v>4</v>
      </c>
      <c r="V24" s="106" t="str">
        <f>IF(U24="","",VLOOKUP(U24,[1]PCCM!$B$7:$V$26,10,0))</f>
        <v>C Trang</v>
      </c>
      <c r="W24" s="103" t="s">
        <v>2</v>
      </c>
      <c r="X24" s="104" t="str">
        <f>IF(W24="","",VLOOKUP(W24,[1]PCCM!$B$7:$V$26,11,0))</f>
        <v>Sáu</v>
      </c>
      <c r="AA24" s="9"/>
    </row>
    <row r="25" spans="1:28" x14ac:dyDescent="0.25">
      <c r="A25" s="113">
        <v>6</v>
      </c>
      <c r="B25" s="21">
        <v>1</v>
      </c>
      <c r="C25" s="42" t="s">
        <v>15</v>
      </c>
      <c r="D25" s="43" t="str">
        <f>IF(C25="","",VLOOKUP(C25,[1]PCCM!$B$7:$V$26,2,0))</f>
        <v>Thanh</v>
      </c>
      <c r="E25" s="42" t="s">
        <v>12</v>
      </c>
      <c r="F25" s="43" t="str">
        <f>IF(E25="","",VLOOKUP(E25,[1]PCCM!$B$7:$V$26,4,0))</f>
        <v>Quyên</v>
      </c>
      <c r="G25" s="18" t="s">
        <v>15</v>
      </c>
      <c r="H25" s="32" t="str">
        <f>IF(G25="","",VLOOKUP(G25,[1]PCCM!$B$7:$V$26,3,0))</f>
        <v>Thanh</v>
      </c>
      <c r="I25" s="18" t="s">
        <v>12</v>
      </c>
      <c r="J25" s="32" t="s">
        <v>36</v>
      </c>
      <c r="K25" s="18" t="s">
        <v>2</v>
      </c>
      <c r="L25" s="32" t="str">
        <f>IF(K25="","",VLOOKUP(K25,[1]PCCM!$B$7:$V$26,5,0))</f>
        <v>Bình</v>
      </c>
      <c r="M25" s="27" t="s">
        <v>16</v>
      </c>
      <c r="N25" s="35" t="str">
        <f>IF(M25="","",VLOOKUP(M25,[1]PCCM!$B$7:$V$26,6,0))</f>
        <v>Nhã</v>
      </c>
      <c r="O25" s="27" t="s">
        <v>2</v>
      </c>
      <c r="P25" s="35" t="str">
        <f>IF(O25="","",VLOOKUP(O25,[1]PCCM!$B$7:$V$26,7,0))</f>
        <v>Thứ</v>
      </c>
      <c r="Q25" s="18" t="s">
        <v>4</v>
      </c>
      <c r="R25" s="32" t="str">
        <f>IF(Q25="","",VLOOKUP(Q25,[1]PCCM!$B$7:$V$26,8,0))</f>
        <v>Phương</v>
      </c>
      <c r="S25" s="18" t="s">
        <v>15</v>
      </c>
      <c r="T25" s="32" t="str">
        <f>IF(S25="","",VLOOKUP(S25,[1]PCCM!$B$7:$V$26,9,0))</f>
        <v>Tiệp</v>
      </c>
      <c r="U25" s="27" t="s">
        <v>15</v>
      </c>
      <c r="V25" s="35" t="str">
        <f>IF(U25="","",VLOOKUP(U25,[1]PCCM!$B$7:$V$26,10,0))</f>
        <v>Tuyền</v>
      </c>
      <c r="W25" s="98" t="s">
        <v>2</v>
      </c>
      <c r="X25" s="32" t="str">
        <f>IF(W25="","",VLOOKUP(W25,[1]PCCM!$B$7:$V$26,11,0))</f>
        <v>Sáu</v>
      </c>
      <c r="Y25" s="118"/>
      <c r="Z25" s="119"/>
      <c r="AA25" s="119"/>
      <c r="AB25" s="119"/>
    </row>
    <row r="26" spans="1:28" x14ac:dyDescent="0.25">
      <c r="A26" s="113"/>
      <c r="B26" s="15">
        <v>2</v>
      </c>
      <c r="C26" s="38" t="s">
        <v>15</v>
      </c>
      <c r="D26" s="39" t="str">
        <f>IF(C26="","",VLOOKUP(C26,[1]PCCM!$B$7:$V$26,2,0))</f>
        <v>Thanh</v>
      </c>
      <c r="E26" s="38" t="s">
        <v>12</v>
      </c>
      <c r="F26" s="39" t="str">
        <f>IF(E26="","",VLOOKUP(E26,[1]PCCM!$B$7:$V$26,4,0))</f>
        <v>Quyên</v>
      </c>
      <c r="G26" s="4" t="s">
        <v>15</v>
      </c>
      <c r="H26" s="29" t="str">
        <f>IF(G26="","",VLOOKUP(G26,[1]PCCM!$B$7:$V$26,3,0))</f>
        <v>Thanh</v>
      </c>
      <c r="I26" s="4" t="s">
        <v>12</v>
      </c>
      <c r="J26" s="29" t="s">
        <v>36</v>
      </c>
      <c r="K26" s="4" t="s">
        <v>2</v>
      </c>
      <c r="L26" s="29" t="str">
        <f>IF(K26="","",VLOOKUP(K26,[1]PCCM!$B$7:$V$26,5,0))</f>
        <v>Bình</v>
      </c>
      <c r="M26" s="24" t="s">
        <v>9</v>
      </c>
      <c r="N26" s="5" t="str">
        <f>IF(M26="","",VLOOKUP(M26,[1]PCCM!$B$7:$V$26,6,0))</f>
        <v>Khải</v>
      </c>
      <c r="O26" s="24" t="s">
        <v>16</v>
      </c>
      <c r="P26" s="5" t="str">
        <f>IF(O26="","",VLOOKUP(O26,[1]PCCM!$B$7:$V$26,7,0))</f>
        <v>Nhã</v>
      </c>
      <c r="Q26" s="4" t="s">
        <v>4</v>
      </c>
      <c r="R26" s="29" t="str">
        <f>IF(Q26="","",VLOOKUP(Q26,[1]PCCM!$B$7:$V$26,8,0))</f>
        <v>Phương</v>
      </c>
      <c r="S26" s="4" t="s">
        <v>15</v>
      </c>
      <c r="T26" s="29" t="str">
        <f>IF(S26="","",VLOOKUP(S26,[1]PCCM!$B$7:$V$26,9,0))</f>
        <v>Tiệp</v>
      </c>
      <c r="U26" s="24" t="s">
        <v>15</v>
      </c>
      <c r="V26" s="5" t="str">
        <f>IF(U26="","",VLOOKUP(U26,[1]PCCM!$B$7:$V$26,10,0))</f>
        <v>Tuyền</v>
      </c>
      <c r="W26" s="4" t="s">
        <v>11</v>
      </c>
      <c r="X26" s="29" t="str">
        <f>IF(W26="","",VLOOKUP(W26,[1]PCCM!$B$7:$V$26,11,0))</f>
        <v>Diễm</v>
      </c>
      <c r="Z26" s="89"/>
    </row>
    <row r="27" spans="1:28" x14ac:dyDescent="0.25">
      <c r="A27" s="113"/>
      <c r="B27" s="15">
        <v>3</v>
      </c>
      <c r="C27" s="38" t="s">
        <v>5</v>
      </c>
      <c r="D27" s="39" t="s">
        <v>39</v>
      </c>
      <c r="E27" s="38" t="s">
        <v>5</v>
      </c>
      <c r="F27" s="39" t="s">
        <v>38</v>
      </c>
      <c r="G27" s="4" t="s">
        <v>18</v>
      </c>
      <c r="H27" s="29" t="str">
        <f>IF(G27="","",VLOOKUP(G27,[1]PCCM!$B$7:$V$26,3,0))</f>
        <v>Việt</v>
      </c>
      <c r="I27" s="52" t="s">
        <v>13</v>
      </c>
      <c r="J27" s="29" t="s">
        <v>56</v>
      </c>
      <c r="K27" s="4" t="s">
        <v>2</v>
      </c>
      <c r="L27" s="29" t="str">
        <f>IF(K27="","",VLOOKUP(K27,[1]PCCM!$B$7:$V$26,5,0))</f>
        <v>Bình</v>
      </c>
      <c r="M27" s="24" t="s">
        <v>2</v>
      </c>
      <c r="N27" s="5" t="str">
        <f>IF(M27="","",VLOOKUP(M27,[1]PCCM!$B$7:$V$26,6,0))</f>
        <v>Thứ</v>
      </c>
      <c r="O27" s="24" t="s">
        <v>9</v>
      </c>
      <c r="P27" s="5" t="str">
        <f>IF(O27="","",VLOOKUP(O27,[1]PCCM!$B$7:$V$26,7,0))</f>
        <v>Khải</v>
      </c>
      <c r="Q27" s="52" t="s">
        <v>17</v>
      </c>
      <c r="R27" s="53" t="str">
        <f>IF(Q27="","",VLOOKUP(Q27,[1]PCCM!$B$7:$V$26,8,0))</f>
        <v>Bảo</v>
      </c>
      <c r="S27" s="4" t="s">
        <v>4</v>
      </c>
      <c r="T27" s="29" t="str">
        <f>IF(S27="","",VLOOKUP(S27,[1]PCCM!$B$7:$V$26,9,0))</f>
        <v>Phương</v>
      </c>
      <c r="U27" s="54" t="s">
        <v>2</v>
      </c>
      <c r="V27" s="55" t="str">
        <f>IF(U27="","",VLOOKUP(U27,[1]PCCM!$B$7:$V$26,10,0))</f>
        <v>Sáu</v>
      </c>
      <c r="W27" s="4" t="s">
        <v>7</v>
      </c>
      <c r="X27" s="29" t="str">
        <f>IF(W27="","",VLOOKUP(W27,[1]PCCM!$B$7:$V$26,11,0))</f>
        <v>Khiêm</v>
      </c>
      <c r="Z27" s="88"/>
    </row>
    <row r="28" spans="1:28" x14ac:dyDescent="0.25">
      <c r="A28" s="113"/>
      <c r="B28" s="15">
        <v>4</v>
      </c>
      <c r="C28" s="38" t="s">
        <v>5</v>
      </c>
      <c r="D28" s="39" t="s">
        <v>39</v>
      </c>
      <c r="E28" s="38" t="s">
        <v>16</v>
      </c>
      <c r="F28" s="39" t="str">
        <f>IF(E28="","",VLOOKUP(E28,[1]PCCM!$B$7:$V$26,4,0))</f>
        <v>Nhã</v>
      </c>
      <c r="G28" s="4" t="s">
        <v>16</v>
      </c>
      <c r="H28" s="29" t="str">
        <f>IF(G28="","",VLOOKUP(G28,[1]PCCM!$B$7:$V$26,3,0))</f>
        <v>Nhã</v>
      </c>
      <c r="I28" s="4" t="s">
        <v>15</v>
      </c>
      <c r="J28" s="91" t="str">
        <f>IF(I28="","",VLOOKUP(I28,[1]PCCM!$B$7:$V$26,4,0))</f>
        <v>Thanh</v>
      </c>
      <c r="K28" s="4" t="s">
        <v>18</v>
      </c>
      <c r="L28" s="29" t="str">
        <f>IF(K28="","",VLOOKUP(K28,[1]PCCM!$B$7:$V$26,5,0))</f>
        <v>Việt</v>
      </c>
      <c r="M28" s="24" t="s">
        <v>2</v>
      </c>
      <c r="N28" s="5" t="str">
        <f>IF(M28="","",VLOOKUP(M28,[1]PCCM!$B$7:$V$26,6,0))</f>
        <v>Thứ</v>
      </c>
      <c r="O28" s="24" t="s">
        <v>19</v>
      </c>
      <c r="P28" s="5" t="str">
        <f>IF(O28="","",VLOOKUP(O28,[1]PCCM!$B$7:$V$26,7,0))</f>
        <v>Khải</v>
      </c>
      <c r="Q28" s="4" t="s">
        <v>15</v>
      </c>
      <c r="R28" s="29" t="str">
        <f>IF(Q28="","",VLOOKUP(Q28,[1]PCCM!$B$7:$V$26,8,0))</f>
        <v>Tiệp</v>
      </c>
      <c r="S28" s="4" t="s">
        <v>17</v>
      </c>
      <c r="T28" s="29" t="str">
        <f>IF(S28="","",VLOOKUP(S28,[1]PCCM!$B$7:$V$26,9,0))</f>
        <v>Bảo</v>
      </c>
      <c r="U28" s="24" t="s">
        <v>2</v>
      </c>
      <c r="V28" s="5" t="str">
        <f>IF(U28="","",VLOOKUP(U28,[1]PCCM!$B$7:$V$26,10,0))</f>
        <v>Sáu</v>
      </c>
      <c r="W28" s="4" t="s">
        <v>4</v>
      </c>
      <c r="X28" s="29" t="str">
        <f>IF(W28="","",VLOOKUP(W28,[1]PCCM!$B$7:$V$26,11,0))</f>
        <v>C Trang</v>
      </c>
      <c r="Y28" s="48"/>
      <c r="Z28" s="123"/>
      <c r="AA28" s="124"/>
      <c r="AB28" s="124"/>
    </row>
    <row r="29" spans="1:28" x14ac:dyDescent="0.25">
      <c r="A29" s="113"/>
      <c r="B29" s="49">
        <v>5</v>
      </c>
      <c r="C29" s="50" t="s">
        <v>16</v>
      </c>
      <c r="D29" s="51" t="str">
        <f>IF(C29="","",VLOOKUP(C29,[1]PCCM!$B$7:$V$26,2,0))</f>
        <v>Nhã</v>
      </c>
      <c r="E29" s="50" t="s">
        <v>10</v>
      </c>
      <c r="F29" s="51" t="str">
        <f>IF(E29="","",VLOOKUP(E29,[1]PCCM!$B$7:$V$26,5,0))</f>
        <v>Bình</v>
      </c>
      <c r="G29" s="52" t="s">
        <v>10</v>
      </c>
      <c r="H29" s="53" t="str">
        <f>IF(G29="","",VLOOKUP(G29,[1]PCCM!$B$7:$V$26,3,0))</f>
        <v>Lập</v>
      </c>
      <c r="I29" s="52" t="s">
        <v>15</v>
      </c>
      <c r="J29" s="97" t="str">
        <f>IF(I29="","",VLOOKUP(I29,[1]PCCM!$B$7:$V$26,4,0))</f>
        <v>Thanh</v>
      </c>
      <c r="K29" s="52" t="s">
        <v>11</v>
      </c>
      <c r="L29" s="53" t="s">
        <v>43</v>
      </c>
      <c r="M29" s="54" t="s">
        <v>20</v>
      </c>
      <c r="N29" s="55" t="s">
        <v>20</v>
      </c>
      <c r="O29" s="96" t="s">
        <v>4</v>
      </c>
      <c r="P29" s="128" t="str">
        <f>IF(O29="","",VLOOKUP(O29,[1]PCCM!$B$7:$V$26,7,0))</f>
        <v>Phương</v>
      </c>
      <c r="Q29" s="52" t="s">
        <v>15</v>
      </c>
      <c r="R29" s="53" t="str">
        <f>IF(Q29="","",VLOOKUP(Q29,[1]PCCM!$B$7:$V$26,8,0))</f>
        <v>Tiệp</v>
      </c>
      <c r="S29" s="52" t="s">
        <v>7</v>
      </c>
      <c r="T29" s="53" t="str">
        <f>IF(S29="","",VLOOKUP(S29,[1]PCCM!$B$7:$V$26,9,0))</f>
        <v>Khiêm</v>
      </c>
      <c r="U29" s="54" t="s">
        <v>2</v>
      </c>
      <c r="V29" s="55" t="str">
        <f>IF(U29="","",VLOOKUP(U29,[1]PCCM!$B$7:$V$26,10,0))</f>
        <v>Sáu</v>
      </c>
      <c r="W29" s="52" t="s">
        <v>4</v>
      </c>
      <c r="X29" s="53" t="str">
        <f>IF(W29="","",VLOOKUP(W29,[1]PCCM!$B$7:$V$26,11,0))</f>
        <v>C Trang</v>
      </c>
      <c r="Z29" s="27"/>
    </row>
    <row r="30" spans="1:28" x14ac:dyDescent="0.25">
      <c r="A30" s="107">
        <v>7</v>
      </c>
      <c r="B30" s="56">
        <v>1</v>
      </c>
      <c r="C30" s="57" t="s">
        <v>10</v>
      </c>
      <c r="D30" s="58" t="str">
        <f>IF(C30="","",VLOOKUP(C30,[1]PCCM!$B$7:$V$26,2,0))</f>
        <v>Lập</v>
      </c>
      <c r="E30" s="57" t="s">
        <v>11</v>
      </c>
      <c r="F30" s="58" t="str">
        <f>IF(E30="","",VLOOKUP(E30,[1]PCCM!$B$7:$V$26,4,0))</f>
        <v>Diễm</v>
      </c>
      <c r="G30" s="59" t="s">
        <v>2</v>
      </c>
      <c r="H30" s="60" t="s">
        <v>41</v>
      </c>
      <c r="I30" s="59" t="s">
        <v>5</v>
      </c>
      <c r="J30" s="60" t="s">
        <v>37</v>
      </c>
      <c r="K30" s="59" t="s">
        <v>12</v>
      </c>
      <c r="L30" s="60" t="str">
        <f>IF(K30="","",VLOOKUP(K30,[1]PCCM!$B$7:$V$26,5,0))</f>
        <v>Quyên</v>
      </c>
      <c r="M30" s="61" t="s">
        <v>17</v>
      </c>
      <c r="N30" s="62" t="str">
        <f>IF(M30="","",VLOOKUP(M30,[1]PCCM!$B$7:$V$26,6,0))</f>
        <v>Bảo</v>
      </c>
      <c r="O30" s="61" t="s">
        <v>2</v>
      </c>
      <c r="P30" s="62" t="str">
        <f>IF(O30="","",VLOOKUP(O30,[1]PCCM!$B$7:$V$26,7,0))</f>
        <v>Thứ</v>
      </c>
      <c r="Q30" s="59" t="s">
        <v>7</v>
      </c>
      <c r="R30" s="60" t="str">
        <f>IF(Q30="","",VLOOKUP(Q30,[1]PCCM!$B$7:$V$26,8,0))</f>
        <v>Khiêm</v>
      </c>
      <c r="S30" s="59" t="s">
        <v>11</v>
      </c>
      <c r="T30" s="60" t="str">
        <f>IF(S30="","",VLOOKUP(S30,[1]PCCM!$B$7:$V$26,9,0))</f>
        <v>Lăm</v>
      </c>
      <c r="U30" s="61" t="s">
        <v>19</v>
      </c>
      <c r="V30" s="62" t="str">
        <f>IF(U30="","",VLOOKUP(U30,[1]PCCM!$B$7:$V$26,10,0))</f>
        <v>Khải</v>
      </c>
      <c r="W30" s="26" t="s">
        <v>13</v>
      </c>
      <c r="X30" s="60" t="str">
        <f>IF(W30="","",VLOOKUP(W30,[1]PCCM!$B$7:$V$26,11,0))</f>
        <v>Bằng</v>
      </c>
    </row>
    <row r="31" spans="1:28" x14ac:dyDescent="0.25">
      <c r="A31" s="108"/>
      <c r="B31" s="63">
        <v>2</v>
      </c>
      <c r="C31" s="64" t="s">
        <v>11</v>
      </c>
      <c r="D31" s="65" t="str">
        <f>IF(C31="","",VLOOKUP(C31,[1]PCCM!$B$7:$V$26,2,0))</f>
        <v>Diễm</v>
      </c>
      <c r="E31" s="64" t="s">
        <v>2</v>
      </c>
      <c r="F31" s="65" t="str">
        <f>IF(E31="","",VLOOKUP(E31,[1]PCCM!$B$7:$V$26,4,0))</f>
        <v>Bình</v>
      </c>
      <c r="G31" s="66" t="s">
        <v>2</v>
      </c>
      <c r="H31" s="67" t="str">
        <f>IF(G31="","",VLOOKUP(G31,[1]PCCM!$B$7:$V$26,3,0))</f>
        <v>Trang</v>
      </c>
      <c r="I31" s="66" t="s">
        <v>5</v>
      </c>
      <c r="J31" s="67" t="s">
        <v>37</v>
      </c>
      <c r="K31" s="66" t="s">
        <v>4</v>
      </c>
      <c r="L31" s="67" t="str">
        <f>IF(K31="","",VLOOKUP(K31,[1]PCCM!$B$7:$V$26,5,0))</f>
        <v>Lăm</v>
      </c>
      <c r="M31" s="68" t="s">
        <v>19</v>
      </c>
      <c r="N31" s="69" t="str">
        <f>IF(M31="","",VLOOKUP(M31,[1]PCCM!$B$7:$V$26,6,0))</f>
        <v>Khải</v>
      </c>
      <c r="O31" s="68" t="s">
        <v>2</v>
      </c>
      <c r="P31" s="69" t="str">
        <f>IF(O31="","",VLOOKUP(O31,[1]PCCM!$B$7:$V$26,7,0))</f>
        <v>Thứ</v>
      </c>
      <c r="Q31" s="66" t="s">
        <v>2</v>
      </c>
      <c r="R31" s="67" t="str">
        <f>IF(Q31="","",VLOOKUP(Q31,[1]PCCM!$B$7:$V$26,8,0))</f>
        <v>Giang</v>
      </c>
      <c r="S31" s="66" t="s">
        <v>13</v>
      </c>
      <c r="T31" s="67" t="str">
        <f>IF(S31="","",VLOOKUP(S31,[1]PCCM!$B$7:$V$26,9,0))</f>
        <v>Bằng</v>
      </c>
      <c r="U31" s="68" t="s">
        <v>17</v>
      </c>
      <c r="V31" s="69" t="str">
        <f>IF(U31="","",VLOOKUP(U31,[1]PCCM!$B$7:$V$26,10,0))</f>
        <v>Bảo</v>
      </c>
      <c r="W31" s="66" t="s">
        <v>17</v>
      </c>
      <c r="X31" s="67" t="s">
        <v>8</v>
      </c>
      <c r="Y31" s="3"/>
      <c r="Z31" s="8"/>
    </row>
    <row r="32" spans="1:28" x14ac:dyDescent="0.25">
      <c r="A32" s="108"/>
      <c r="B32" s="63">
        <v>3</v>
      </c>
      <c r="C32" s="64" t="s">
        <v>2</v>
      </c>
      <c r="D32" s="65" t="str">
        <f>IF(C32="","",VLOOKUP(C32,[1]PCCM!$B$7:$V$26,2,0))</f>
        <v>Trang</v>
      </c>
      <c r="E32" s="64" t="s">
        <v>2</v>
      </c>
      <c r="F32" s="65" t="str">
        <f>IF(E32="","",VLOOKUP(E32,[1]PCCM!$B$7:$V$26,4,0))</f>
        <v>Bình</v>
      </c>
      <c r="G32" s="61" t="s">
        <v>11</v>
      </c>
      <c r="H32" s="67" t="str">
        <f>IF(G32="","",VLOOKUP(G32,[1]PCCM!$B$7:$V$26,3,0))</f>
        <v>Quyên</v>
      </c>
      <c r="I32" s="66" t="s">
        <v>10</v>
      </c>
      <c r="J32" s="67" t="s">
        <v>48</v>
      </c>
      <c r="K32" s="66" t="s">
        <v>4</v>
      </c>
      <c r="L32" s="67" t="str">
        <f>IF(K32="","",VLOOKUP(K32,[1]PCCM!$B$7:$V$26,5,0))</f>
        <v>Lăm</v>
      </c>
      <c r="M32" s="68" t="s">
        <v>2</v>
      </c>
      <c r="N32" s="69" t="str">
        <f>IF(M32="","",VLOOKUP(M32,[1]PCCM!$B$7:$V$26,6,0))</f>
        <v>Thứ</v>
      </c>
      <c r="O32" s="68" t="s">
        <v>11</v>
      </c>
      <c r="P32" s="69" t="str">
        <f>IF(O32="","",VLOOKUP(O32,[1]PCCM!$B$7:$V$26,7,0))</f>
        <v>Diễm</v>
      </c>
      <c r="Q32" s="66" t="s">
        <v>13</v>
      </c>
      <c r="R32" s="67" t="str">
        <f>IF(Q32="","",VLOOKUP(Q32,[1]PCCM!$B$7:$V$26,8,0))</f>
        <v>Bằng</v>
      </c>
      <c r="S32" s="66" t="s">
        <v>2</v>
      </c>
      <c r="T32" s="67" t="str">
        <f>IF(S32="","",VLOOKUP(S32,[1]PCCM!$B$7:$V$26,9,0))</f>
        <v>Giang</v>
      </c>
      <c r="U32" s="68" t="s">
        <v>2</v>
      </c>
      <c r="V32" s="69" t="str">
        <f>IF(U32="","",VLOOKUP(U32,[1]PCCM!$B$7:$V$26,10,0))</f>
        <v>Sáu</v>
      </c>
      <c r="W32" s="66" t="s">
        <v>7</v>
      </c>
      <c r="X32" s="67" t="str">
        <f>IF(W32="","",VLOOKUP(W32,[1]PCCM!$B$7:$V$26,11,0))</f>
        <v>Khiêm</v>
      </c>
    </row>
    <row r="33" spans="1:24" x14ac:dyDescent="0.25">
      <c r="A33" s="108"/>
      <c r="B33" s="63">
        <v>4</v>
      </c>
      <c r="C33" s="64" t="s">
        <v>21</v>
      </c>
      <c r="D33" s="65" t="str">
        <f>IF(C33="","",VLOOKUP(C33,[1]PCCM!$B$7:$V$26,2,0))</f>
        <v>Trang</v>
      </c>
      <c r="E33" s="64" t="s">
        <v>21</v>
      </c>
      <c r="F33" s="65" t="str">
        <f>IF(E31="","",VLOOKUP(E31,[1]PCCM!$B$7:$V$26,4,0))</f>
        <v>Bình</v>
      </c>
      <c r="G33" s="66" t="s">
        <v>21</v>
      </c>
      <c r="H33" s="67" t="str">
        <f>IF(G33="","",VLOOKUP(G33,[1]PCCM!$B$7:$V$26,3,0))</f>
        <v>Quyên</v>
      </c>
      <c r="I33" s="66" t="s">
        <v>21</v>
      </c>
      <c r="J33" s="67" t="s">
        <v>37</v>
      </c>
      <c r="K33" s="66" t="s">
        <v>13</v>
      </c>
      <c r="L33" s="67" t="str">
        <f>IF(K33="","",VLOOKUP(K33,[1]PCCM!$B$7:$V$26,5,0))</f>
        <v>Bằng</v>
      </c>
      <c r="M33" s="68" t="s">
        <v>11</v>
      </c>
      <c r="N33" s="69" t="str">
        <f>IF(M33="","",VLOOKUP(M33,[1]PCCM!$B$7:$V$26,6,0))</f>
        <v>Diễm</v>
      </c>
      <c r="O33" s="68" t="s">
        <v>17</v>
      </c>
      <c r="P33" s="69" t="str">
        <f>IF(O33="","",VLOOKUP(O33,[1]PCCM!$B$7:$V$26,7,0))</f>
        <v>Bảo</v>
      </c>
      <c r="Q33" s="66" t="s">
        <v>11</v>
      </c>
      <c r="R33" s="67" t="str">
        <f>IF(Q33="","",VLOOKUP(Q33,[1]PCCM!$B$7:$V$26,8,0))</f>
        <v>Lăm</v>
      </c>
      <c r="S33" s="66" t="s">
        <v>2</v>
      </c>
      <c r="T33" s="67" t="str">
        <f>IF(S33="","",VLOOKUP(S33,[1]PCCM!$B$7:$V$26,9,0))</f>
        <v>Giang</v>
      </c>
      <c r="U33" s="78" t="s">
        <v>21</v>
      </c>
      <c r="V33" s="69" t="s">
        <v>53</v>
      </c>
      <c r="W33" s="66" t="s">
        <v>21</v>
      </c>
      <c r="X33" s="67" t="s">
        <v>8</v>
      </c>
    </row>
    <row r="34" spans="1:24" ht="15.75" customHeight="1" x14ac:dyDescent="0.25">
      <c r="A34" s="109"/>
      <c r="B34" s="70">
        <v>5</v>
      </c>
      <c r="C34" s="71"/>
      <c r="D34" s="72" t="str">
        <f>IF(C34="","",VLOOKUP(C34,[1]PCCM!$B$7:$V$26,2,0))</f>
        <v/>
      </c>
      <c r="E34" s="73"/>
      <c r="F34" s="72"/>
      <c r="G34" s="74"/>
      <c r="H34" s="75" t="s">
        <v>20</v>
      </c>
      <c r="I34" s="93"/>
      <c r="J34" s="75" t="str">
        <f>IF(I34="","",VLOOKUP(I34,[1]PCCM!$B$7:$V$26,12,0))</f>
        <v/>
      </c>
      <c r="K34" s="76" t="s">
        <v>21</v>
      </c>
      <c r="L34" s="77" t="str">
        <f>IF(K34="","",VLOOKUP(K34,[1]PCCM!$B$7:$V$26,5,0))</f>
        <v>Lăm</v>
      </c>
      <c r="M34" s="78" t="s">
        <v>21</v>
      </c>
      <c r="N34" s="79" t="str">
        <f>IF(M34="","",VLOOKUP(M34,[1]PCCM!$B$7:$V$26,6,0))</f>
        <v>Thứ</v>
      </c>
      <c r="O34" s="78" t="s">
        <v>21</v>
      </c>
      <c r="P34" s="79" t="str">
        <f>IF(O34="","",VLOOKUP(O34,[1]PCCM!$B$7:$V$26,7,0))</f>
        <v>Diễm</v>
      </c>
      <c r="Q34" s="76" t="s">
        <v>21</v>
      </c>
      <c r="R34" s="75" t="str">
        <f>IF(Q34="","",VLOOKUP(Q34,[1]PCCM!$B$7:$V$26,8,0))</f>
        <v>Giang</v>
      </c>
      <c r="S34" s="76" t="s">
        <v>21</v>
      </c>
      <c r="T34" s="75" t="str">
        <f>IF(S34="","",VLOOKUP(S34,[1]PCCM!$B$7:$V$26,9,0))</f>
        <v>Bằng</v>
      </c>
      <c r="U34" s="129"/>
      <c r="V34" s="79"/>
      <c r="W34" s="76"/>
      <c r="X34" s="75"/>
    </row>
    <row r="35" spans="1:24" x14ac:dyDescent="0.25">
      <c r="A35" s="7" t="s">
        <v>34</v>
      </c>
      <c r="P35" s="44" t="s">
        <v>59</v>
      </c>
    </row>
    <row r="36" spans="1:24" x14ac:dyDescent="0.25">
      <c r="A36" s="7" t="s">
        <v>40</v>
      </c>
      <c r="P36" s="7" t="s">
        <v>49</v>
      </c>
    </row>
    <row r="37" spans="1:24" x14ac:dyDescent="0.25">
      <c r="A37" s="10" t="s">
        <v>58</v>
      </c>
      <c r="P37" s="7" t="s">
        <v>50</v>
      </c>
    </row>
    <row r="40" spans="1:24" x14ac:dyDescent="0.25">
      <c r="Q40" s="7" t="s">
        <v>60</v>
      </c>
    </row>
  </sheetData>
  <mergeCells count="22">
    <mergeCell ref="Y15:AB15"/>
    <mergeCell ref="Y22:AA22"/>
    <mergeCell ref="Y25:AB25"/>
    <mergeCell ref="Z28:AB28"/>
    <mergeCell ref="A1:I1"/>
    <mergeCell ref="A3:X3"/>
    <mergeCell ref="C4:D4"/>
    <mergeCell ref="G4:H4"/>
    <mergeCell ref="I4:J4"/>
    <mergeCell ref="K4:L4"/>
    <mergeCell ref="M4:N4"/>
    <mergeCell ref="O4:P4"/>
    <mergeCell ref="Q4:R4"/>
    <mergeCell ref="S4:T4"/>
    <mergeCell ref="E4:F4"/>
    <mergeCell ref="A25:A29"/>
    <mergeCell ref="A30:A34"/>
    <mergeCell ref="U4:V4"/>
    <mergeCell ref="W4:X4"/>
    <mergeCell ref="A10:A14"/>
    <mergeCell ref="A15:A19"/>
    <mergeCell ref="A20:A24"/>
  </mergeCells>
  <dataValidations count="2">
    <dataValidation allowBlank="1" showInputMessage="1" showErrorMessage="1" sqref="V5:V34 B5:B34 H5:H34 D5:D34 T5:T34 N5:N34 F5:F34 X5:X34 A5:A10 A15 A20 A25 A30 J5:J34 L20:L34 L5:L18 P5:P34 R5:R34"/>
    <dataValidation type="list" allowBlank="1" showInputMessage="1" showErrorMessage="1" sqref="I5:I7 I33:I34 I27:I29 I15:I16 I10:I11 I20:I21">
      <formula1>$D$44:$D$61</formula1>
    </dataValidation>
  </dataValidations>
  <pageMargins left="0" right="0" top="0" bottom="0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12-9 ( CHINH)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2022-08-31T03:08:42Z</cp:lastPrinted>
  <dcterms:created xsi:type="dcterms:W3CDTF">2022-08-23T03:07:49Z</dcterms:created>
  <dcterms:modified xsi:type="dcterms:W3CDTF">2022-10-15T02:13:36Z</dcterms:modified>
</cp:coreProperties>
</file>